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160" windowWidth="28600" windowHeight="12600" activeTab="0"/>
  </bookViews>
  <sheets>
    <sheet name="Numerals" sheetId="1" r:id="rId1"/>
    <sheet name="Algorithms" sheetId="2" r:id="rId2"/>
    <sheet name="Scroll Bars" sheetId="3" r:id="rId3"/>
  </sheets>
  <definedNames>
    <definedName name="deltat">'Numerals'!$H$4</definedName>
    <definedName name="dog">'Numerals'!$A$17</definedName>
    <definedName name="gravity">'Numerals'!$H$6</definedName>
    <definedName name="Ho">'Numerals'!$H$10</definedName>
    <definedName name="intercept">'Scroll Bars'!$G$1</definedName>
    <definedName name="large">'Numerals'!$B$12</definedName>
    <definedName name="slope">'Scroll Bars'!$E$1</definedName>
    <definedName name="small">'Numerals'!$B$13</definedName>
    <definedName name="start">'Scroll Bars'!$I$1</definedName>
    <definedName name="step">'Scroll Bars'!$K$1</definedName>
    <definedName name="total">'Numerals'!$B$11</definedName>
    <definedName name="Vo">'Numerals'!$H$8</definedName>
    <definedName name="x">'Scroll Bars'!$B:$B</definedName>
    <definedName name="y">'Scroll Bars'!$C:$C</definedName>
  </definedNames>
  <calcPr fullCalcOnLoad="1"/>
</workbook>
</file>

<file path=xl/sharedStrings.xml><?xml version="1.0" encoding="utf-8"?>
<sst xmlns="http://schemas.openxmlformats.org/spreadsheetml/2006/main" count="62" uniqueCount="54">
  <si>
    <t>Addition</t>
  </si>
  <si>
    <t>Multiplication</t>
  </si>
  <si>
    <t>Closure</t>
  </si>
  <si>
    <t>Commutative</t>
  </si>
  <si>
    <t>Associative</t>
  </si>
  <si>
    <t>Distributive</t>
  </si>
  <si>
    <t>Unique Identity</t>
  </si>
  <si>
    <t>time</t>
  </si>
  <si>
    <t>vel</t>
  </si>
  <si>
    <t>pos</t>
  </si>
  <si>
    <t>deltat</t>
  </si>
  <si>
    <t>Whither or Wither Computation?</t>
  </si>
  <si>
    <t>total=355/113</t>
  </si>
  <si>
    <t>large=101/113</t>
  </si>
  <si>
    <t>small=  52/113</t>
  </si>
  <si>
    <t>total - small - large - large - large</t>
  </si>
  <si>
    <t>total - large - large - small - large</t>
  </si>
  <si>
    <t>total - large - small - large - large</t>
  </si>
  <si>
    <t>total - 2* large - large - small</t>
  </si>
  <si>
    <t>gravity</t>
  </si>
  <si>
    <t>Vo</t>
  </si>
  <si>
    <t>Ho</t>
  </si>
  <si>
    <t>"exact"</t>
  </si>
  <si>
    <t>abs error</t>
  </si>
  <si>
    <t>rel err</t>
  </si>
  <si>
    <t>Inverse</t>
  </si>
  <si>
    <t>total - large - large - large - small</t>
  </si>
  <si>
    <t>total - large - 2*large - small</t>
  </si>
  <si>
    <t>total - 3*large - small</t>
  </si>
  <si>
    <t>total - large - small - 2*large</t>
  </si>
  <si>
    <t>X</t>
  </si>
  <si>
    <t>Y</t>
  </si>
  <si>
    <t>slope</t>
  </si>
  <si>
    <t>Intercept</t>
  </si>
  <si>
    <t>step</t>
  </si>
  <si>
    <t>start</t>
  </si>
  <si>
    <t>Column B: Xn = Xn-1 + dx</t>
  </si>
  <si>
    <t>Column C: Xn = Xo +(n-1)*dx</t>
  </si>
  <si>
    <t>1-0.4-0.3-0.2-0.1</t>
  </si>
  <si>
    <t>(1-0.4-0.3-0.2-0.1)</t>
  </si>
  <si>
    <t>(1-(0.4+0.3+0.2+0.1))</t>
  </si>
  <si>
    <t>(1-(0.4+0.2+0.3+0.1))</t>
  </si>
  <si>
    <t>1-0.05-0.05-0.05-0.05-0.05-0.05-0.05-0.05-0.05-0.05-0.05-0.05-0.05-0.05-0.05-0.05-0.05-0.05-0.05-0.05</t>
  </si>
  <si>
    <t>1-0.1-0.05-0.05-0.05-0.05-0.05-0.05-0.05-0.05-0.05-0.05-0.05-0.05-0.05-0.05-0.05-0.05-0.05-0.05</t>
  </si>
  <si>
    <t>(3/6-1/6-1/6-1/6)</t>
  </si>
  <si>
    <t>(3/6-2/6-1/6)</t>
  </si>
  <si>
    <r>
      <t>(</t>
    </r>
    <r>
      <rPr>
        <sz val="9"/>
        <rFont val="Geneva"/>
        <family val="0"/>
      </rPr>
      <t>total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small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large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large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large</t>
    </r>
    <r>
      <rPr>
        <sz val="9"/>
        <rFont val="Geneva"/>
        <family val="0"/>
      </rPr>
      <t>)</t>
    </r>
  </si>
  <si>
    <r>
      <t>(</t>
    </r>
    <r>
      <rPr>
        <sz val="9"/>
        <rFont val="Geneva"/>
        <family val="0"/>
      </rPr>
      <t>total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large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large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large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small</t>
    </r>
    <r>
      <rPr>
        <sz val="9"/>
        <rFont val="Geneva"/>
        <family val="0"/>
      </rPr>
      <t>)</t>
    </r>
  </si>
  <si>
    <r>
      <t>(</t>
    </r>
    <r>
      <rPr>
        <sz val="9"/>
        <rFont val="Geneva"/>
        <family val="0"/>
      </rPr>
      <t>total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large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large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small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large</t>
    </r>
    <r>
      <rPr>
        <sz val="9"/>
        <rFont val="Geneva"/>
        <family val="0"/>
      </rPr>
      <t>)</t>
    </r>
  </si>
  <si>
    <r>
      <t>(</t>
    </r>
    <r>
      <rPr>
        <sz val="9"/>
        <rFont val="Geneva"/>
        <family val="0"/>
      </rPr>
      <t>total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large</t>
    </r>
    <r>
      <rPr>
        <sz val="9"/>
        <rFont val="Geneva"/>
        <family val="0"/>
      </rPr>
      <t xml:space="preserve"> - 2*</t>
    </r>
    <r>
      <rPr>
        <sz val="9"/>
        <rFont val="Geneva"/>
        <family val="0"/>
      </rPr>
      <t>large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small</t>
    </r>
    <r>
      <rPr>
        <sz val="9"/>
        <rFont val="Geneva"/>
        <family val="0"/>
      </rPr>
      <t>)</t>
    </r>
  </si>
  <si>
    <r>
      <t>(</t>
    </r>
    <r>
      <rPr>
        <sz val="9"/>
        <rFont val="Geneva"/>
        <family val="0"/>
      </rPr>
      <t>total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large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small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large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large</t>
    </r>
    <r>
      <rPr>
        <sz val="9"/>
        <rFont val="Geneva"/>
        <family val="0"/>
      </rPr>
      <t>)</t>
    </r>
  </si>
  <si>
    <r>
      <t>(</t>
    </r>
    <r>
      <rPr>
        <sz val="9"/>
        <rFont val="Geneva"/>
        <family val="0"/>
      </rPr>
      <t>total</t>
    </r>
    <r>
      <rPr>
        <sz val="9"/>
        <rFont val="Geneva"/>
        <family val="0"/>
      </rPr>
      <t xml:space="preserve"> - 2* </t>
    </r>
    <r>
      <rPr>
        <sz val="9"/>
        <rFont val="Geneva"/>
        <family val="0"/>
      </rPr>
      <t>large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large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small</t>
    </r>
    <r>
      <rPr>
        <sz val="9"/>
        <rFont val="Geneva"/>
        <family val="0"/>
      </rPr>
      <t>)</t>
    </r>
  </si>
  <si>
    <r>
      <t>(</t>
    </r>
    <r>
      <rPr>
        <sz val="9"/>
        <rFont val="Geneva"/>
        <family val="0"/>
      </rPr>
      <t>total</t>
    </r>
    <r>
      <rPr>
        <sz val="9"/>
        <rFont val="Geneva"/>
        <family val="0"/>
      </rPr>
      <t xml:space="preserve"> - 2*</t>
    </r>
    <r>
      <rPr>
        <sz val="9"/>
        <rFont val="Geneva"/>
        <family val="0"/>
      </rPr>
      <t>large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small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large</t>
    </r>
    <r>
      <rPr>
        <sz val="9"/>
        <rFont val="Geneva"/>
        <family val="0"/>
      </rPr>
      <t>)</t>
    </r>
  </si>
  <si>
    <r>
      <t>(</t>
    </r>
    <r>
      <rPr>
        <sz val="9"/>
        <rFont val="Geneva"/>
        <family val="0"/>
      </rPr>
      <t>total</t>
    </r>
    <r>
      <rPr>
        <sz val="9"/>
        <rFont val="Geneva"/>
        <family val="0"/>
      </rPr>
      <t xml:space="preserve"> - 3*</t>
    </r>
    <r>
      <rPr>
        <sz val="9"/>
        <rFont val="Geneva"/>
        <family val="0"/>
      </rPr>
      <t>large</t>
    </r>
    <r>
      <rPr>
        <sz val="9"/>
        <rFont val="Geneva"/>
        <family val="0"/>
      </rPr>
      <t xml:space="preserve"> - </t>
    </r>
    <r>
      <rPr>
        <sz val="9"/>
        <rFont val="Geneva"/>
        <family val="0"/>
      </rPr>
      <t>small</t>
    </r>
    <r>
      <rPr>
        <sz val="9"/>
        <rFont val="Geneva"/>
        <family val="0"/>
      </rPr>
      <t>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</si>
</sst>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0000000000"/>
    <numFmt numFmtId="173" formatCode="0.00000000E+00"/>
    <numFmt numFmtId="174" formatCode="0.000000000000000000000000000000"/>
    <numFmt numFmtId="175" formatCode="0.00000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.5"/>
      <color indexed="8"/>
      <name val="Verdana"/>
      <family val="0"/>
    </font>
    <font>
      <sz val="8.7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775"/>
          <c:y val="0.1005"/>
          <c:w val="0.87075"/>
          <c:h val="0.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'Scroll Bars'!$C$1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'Scroll Bars'!$B$2:$B$272</c:f>
              <c:numCache/>
            </c:numRef>
          </c:xVal>
          <c:yVal>
            <c:numRef>
              <c:f>'Scroll Bars'!$C$2:$C$272</c:f>
              <c:numCache/>
            </c:numRef>
          </c:yVal>
          <c:smooth val="1"/>
        </c:ser>
        <c:axId val="27757687"/>
        <c:axId val="48492592"/>
      </c:scatterChart>
      <c:valAx>
        <c:axId val="27757687"/>
        <c:scaling>
          <c:orientation val="minMax"/>
          <c:max val="20"/>
          <c:min val="-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48492592"/>
        <c:crosses val="autoZero"/>
        <c:crossBetween val="midCat"/>
        <c:dispUnits/>
        <c:majorUnit val="5"/>
        <c:minorUnit val="1"/>
      </c:valAx>
      <c:valAx>
        <c:axId val="48492592"/>
        <c:scaling>
          <c:orientation val="minMax"/>
          <c:max val="20"/>
          <c:min val="-2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7757687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54125"/>
          <c:w val="0.084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8</xdr:row>
      <xdr:rowOff>85725</xdr:rowOff>
    </xdr:from>
    <xdr:to>
      <xdr:col>11</xdr:col>
      <xdr:colOff>38100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3390900" y="1333500"/>
        <a:ext cx="58674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4"/>
  <sheetViews>
    <sheetView tabSelected="1" zoomScale="300" zoomScaleNormal="300" workbookViewId="0" topLeftCell="B11">
      <selection activeCell="C23" sqref="C23"/>
    </sheetView>
  </sheetViews>
  <sheetFormatPr defaultColWidth="11.00390625" defaultRowHeight="12"/>
  <cols>
    <col min="1" max="1" width="15.50390625" style="4" bestFit="1" customWidth="1"/>
    <col min="2" max="2" width="33.125" style="0" bestFit="1" customWidth="1"/>
    <col min="3" max="3" width="33.50390625" style="0" bestFit="1" customWidth="1"/>
    <col min="4" max="7" width="11.875" style="0" customWidth="1"/>
    <col min="8" max="8" width="12.375" style="6" customWidth="1"/>
    <col min="17" max="18" width="12.00390625" style="0" bestFit="1" customWidth="1"/>
  </cols>
  <sheetData>
    <row r="1" ht="12.75">
      <c r="A1" s="3" t="s">
        <v>11</v>
      </c>
    </row>
    <row r="3" spans="1:14" s="1" customFormat="1" ht="12.75">
      <c r="A3" s="1" t="s">
        <v>0</v>
      </c>
      <c r="B3" s="1" t="s">
        <v>1</v>
      </c>
      <c r="H3" s="7" t="s">
        <v>10</v>
      </c>
      <c r="I3" s="1" t="s">
        <v>7</v>
      </c>
      <c r="J3" s="1" t="s">
        <v>8</v>
      </c>
      <c r="K3" s="1" t="s">
        <v>9</v>
      </c>
      <c r="L3" s="1" t="s">
        <v>22</v>
      </c>
      <c r="M3" s="1" t="s">
        <v>23</v>
      </c>
      <c r="N3" s="1" t="s">
        <v>24</v>
      </c>
    </row>
    <row r="4" spans="1:14" ht="12.75">
      <c r="A4" t="s">
        <v>2</v>
      </c>
      <c r="B4" t="s">
        <v>2</v>
      </c>
      <c r="H4" s="8">
        <v>0.01</v>
      </c>
      <c r="I4">
        <v>0</v>
      </c>
      <c r="J4">
        <f>Vo</f>
        <v>0</v>
      </c>
      <c r="K4">
        <f>Ho</f>
        <v>100</v>
      </c>
      <c r="L4">
        <f>Ho+Vo*I4+0.5*gravity*I4^2</f>
        <v>100</v>
      </c>
      <c r="M4">
        <f>L4-K4</f>
        <v>0</v>
      </c>
      <c r="N4">
        <f>M4/L4</f>
        <v>0</v>
      </c>
    </row>
    <row r="5" spans="1:14" ht="12.75">
      <c r="A5" t="s">
        <v>3</v>
      </c>
      <c r="B5" t="s">
        <v>3</v>
      </c>
      <c r="H5" s="7" t="s">
        <v>19</v>
      </c>
      <c r="I5">
        <f>I4+deltat</f>
        <v>0.01</v>
      </c>
      <c r="J5">
        <f>J4+gravity*deltat</f>
        <v>-0.098</v>
      </c>
      <c r="K5">
        <f>K4+J5*deltat</f>
        <v>99.99902</v>
      </c>
      <c r="L5">
        <f>Ho+Vo*I5+0.5*gravity*I5^2</f>
        <v>99.99951</v>
      </c>
      <c r="M5">
        <f aca="true" t="shared" si="0" ref="M5:M68">L5-K5</f>
        <v>0.0004899999999992133</v>
      </c>
      <c r="N5">
        <f aca="true" t="shared" si="1" ref="N5:N68">M5/L5</f>
        <v>4.900024010109782E-06</v>
      </c>
    </row>
    <row r="6" spans="1:14" ht="12.75">
      <c r="A6" t="s">
        <v>4</v>
      </c>
      <c r="B6" t="s">
        <v>4</v>
      </c>
      <c r="H6" s="6">
        <v>-9.8</v>
      </c>
      <c r="I6">
        <f>I5+deltat</f>
        <v>0.02</v>
      </c>
      <c r="J6">
        <f aca="true" t="shared" si="2" ref="J6:J69">J5+gravity*deltat</f>
        <v>-0.196</v>
      </c>
      <c r="K6">
        <f aca="true" t="shared" si="3" ref="K6:K69">K5+J6*deltat</f>
        <v>99.99706</v>
      </c>
      <c r="L6">
        <f aca="true" t="shared" si="4" ref="L6:L69">Ho+Vo*I6+0.5*gravity*I6^2</f>
        <v>99.99804</v>
      </c>
      <c r="M6">
        <f t="shared" si="0"/>
        <v>0.0009799999999984266</v>
      </c>
      <c r="N6">
        <f t="shared" si="1"/>
        <v>9.800192083749107E-06</v>
      </c>
    </row>
    <row r="7" spans="1:14" ht="12.75">
      <c r="A7" t="s">
        <v>5</v>
      </c>
      <c r="B7" t="s">
        <v>5</v>
      </c>
      <c r="H7" s="7" t="s">
        <v>20</v>
      </c>
      <c r="I7">
        <f aca="true" t="shared" si="5" ref="I7:I70">I6+deltat</f>
        <v>0.03</v>
      </c>
      <c r="J7">
        <f t="shared" si="2"/>
        <v>-0.29400000000000004</v>
      </c>
      <c r="K7">
        <f t="shared" si="3"/>
        <v>99.99412000000001</v>
      </c>
      <c r="L7">
        <f t="shared" si="4"/>
        <v>99.99559</v>
      </c>
      <c r="M7">
        <f t="shared" si="0"/>
        <v>0.0014699999999976399</v>
      </c>
      <c r="N7">
        <f t="shared" si="1"/>
        <v>1.4700648298566365E-05</v>
      </c>
    </row>
    <row r="8" spans="1:14" ht="12.75">
      <c r="A8" t="s">
        <v>6</v>
      </c>
      <c r="B8" t="s">
        <v>6</v>
      </c>
      <c r="H8" s="6">
        <v>0</v>
      </c>
      <c r="I8">
        <f t="shared" si="5"/>
        <v>0.04</v>
      </c>
      <c r="J8">
        <f t="shared" si="2"/>
        <v>-0.392</v>
      </c>
      <c r="K8">
        <f t="shared" si="3"/>
        <v>99.99020000000002</v>
      </c>
      <c r="L8">
        <f t="shared" si="4"/>
        <v>99.99216</v>
      </c>
      <c r="M8">
        <f t="shared" si="0"/>
        <v>0.0019599999999826423</v>
      </c>
      <c r="N8">
        <f t="shared" si="1"/>
        <v>1.9601536760308432E-05</v>
      </c>
    </row>
    <row r="9" spans="1:14" ht="12.75">
      <c r="A9" t="s">
        <v>25</v>
      </c>
      <c r="B9" t="s">
        <v>25</v>
      </c>
      <c r="H9" s="7" t="s">
        <v>21</v>
      </c>
      <c r="I9">
        <f t="shared" si="5"/>
        <v>0.05</v>
      </c>
      <c r="J9">
        <f t="shared" si="2"/>
        <v>-0.49</v>
      </c>
      <c r="K9">
        <f t="shared" si="3"/>
        <v>99.98530000000001</v>
      </c>
      <c r="L9">
        <f t="shared" si="4"/>
        <v>99.98775</v>
      </c>
      <c r="M9">
        <f t="shared" si="0"/>
        <v>0.0024499999999960664</v>
      </c>
      <c r="N9">
        <f t="shared" si="1"/>
        <v>2.4503001617658826E-05</v>
      </c>
    </row>
    <row r="10" spans="3:14" ht="12.75">
      <c r="C10" s="5"/>
      <c r="H10" s="6">
        <v>100</v>
      </c>
      <c r="I10">
        <f t="shared" si="5"/>
        <v>0.060000000000000005</v>
      </c>
      <c r="J10">
        <f t="shared" si="2"/>
        <v>-0.588</v>
      </c>
      <c r="K10">
        <f t="shared" si="3"/>
        <v>99.97942</v>
      </c>
      <c r="L10">
        <f t="shared" si="4"/>
        <v>99.98236</v>
      </c>
      <c r="M10">
        <f t="shared" si="0"/>
        <v>0.0029399999999952797</v>
      </c>
      <c r="N10">
        <f t="shared" si="1"/>
        <v>2.940518707495282E-05</v>
      </c>
    </row>
    <row r="11" spans="1:14" ht="12.75">
      <c r="A11" s="4" t="s">
        <v>12</v>
      </c>
      <c r="B11" s="5">
        <f>355/113</f>
        <v>3.1415929203539825</v>
      </c>
      <c r="I11">
        <f t="shared" si="5"/>
        <v>0.07</v>
      </c>
      <c r="J11">
        <f t="shared" si="2"/>
        <v>-0.6859999999999999</v>
      </c>
      <c r="K11">
        <f t="shared" si="3"/>
        <v>99.97256</v>
      </c>
      <c r="L11">
        <f t="shared" si="4"/>
        <v>99.97599</v>
      </c>
      <c r="M11">
        <f t="shared" si="0"/>
        <v>0.003429999999994493</v>
      </c>
      <c r="N11">
        <f t="shared" si="1"/>
        <v>3.430823740774653E-05</v>
      </c>
    </row>
    <row r="12" spans="1:14" ht="12.75">
      <c r="A12" s="4" t="s">
        <v>13</v>
      </c>
      <c r="B12" s="5">
        <f>101/113</f>
        <v>0.8938053097345132</v>
      </c>
      <c r="I12">
        <f t="shared" si="5"/>
        <v>0.08</v>
      </c>
      <c r="J12">
        <f t="shared" si="2"/>
        <v>-0.7839999999999999</v>
      </c>
      <c r="K12">
        <f t="shared" si="3"/>
        <v>99.96472</v>
      </c>
      <c r="L12">
        <f t="shared" si="4"/>
        <v>99.96864</v>
      </c>
      <c r="M12">
        <f t="shared" si="0"/>
        <v>0.003919999999993706</v>
      </c>
      <c r="N12">
        <f t="shared" si="1"/>
        <v>3.921229697626882E-05</v>
      </c>
    </row>
    <row r="13" spans="1:14" ht="12.75">
      <c r="A13" s="4" t="s">
        <v>14</v>
      </c>
      <c r="B13" s="5">
        <f>52/113</f>
        <v>0.46017699115044247</v>
      </c>
      <c r="I13">
        <f t="shared" si="5"/>
        <v>0.09</v>
      </c>
      <c r="J13">
        <f t="shared" si="2"/>
        <v>-0.8819999999999999</v>
      </c>
      <c r="K13">
        <f t="shared" si="3"/>
        <v>99.9559</v>
      </c>
      <c r="L13">
        <f t="shared" si="4"/>
        <v>99.96031</v>
      </c>
      <c r="M13">
        <f t="shared" si="0"/>
        <v>0.0044100000000071304</v>
      </c>
      <c r="N13">
        <f t="shared" si="1"/>
        <v>4.411751023988551E-05</v>
      </c>
    </row>
    <row r="14" spans="2:14" ht="12.75">
      <c r="B14" s="2"/>
      <c r="C14" s="5"/>
      <c r="I14">
        <f t="shared" si="5"/>
        <v>0.09999999999999999</v>
      </c>
      <c r="J14">
        <f t="shared" si="2"/>
        <v>-0.9799999999999999</v>
      </c>
      <c r="K14">
        <f t="shared" si="3"/>
        <v>99.9461</v>
      </c>
      <c r="L14">
        <f t="shared" si="4"/>
        <v>99.951</v>
      </c>
      <c r="M14">
        <f t="shared" si="0"/>
        <v>0.004899999999992133</v>
      </c>
      <c r="N14">
        <f t="shared" si="1"/>
        <v>4.902402177058892E-05</v>
      </c>
    </row>
    <row r="15" spans="2:14" ht="12.75">
      <c r="B15" s="5" t="s">
        <v>15</v>
      </c>
      <c r="C15" s="5" t="s">
        <v>46</v>
      </c>
      <c r="D15" s="5"/>
      <c r="E15" s="5"/>
      <c r="F15" s="5"/>
      <c r="G15" s="5"/>
      <c r="H15" s="5"/>
      <c r="I15" s="5"/>
      <c r="J15">
        <f t="shared" si="2"/>
        <v>-1.0779999999999998</v>
      </c>
      <c r="K15">
        <f t="shared" si="3"/>
        <v>99.93532</v>
      </c>
      <c r="L15">
        <f t="shared" si="4"/>
        <v>100</v>
      </c>
      <c r="M15">
        <f t="shared" si="0"/>
        <v>0.06467999999999563</v>
      </c>
      <c r="N15">
        <f t="shared" si="1"/>
        <v>0.0006467999999999563</v>
      </c>
    </row>
    <row r="16" spans="2:14" ht="12.75">
      <c r="B16" s="5" t="s">
        <v>26</v>
      </c>
      <c r="C16" s="5" t="s">
        <v>47</v>
      </c>
      <c r="D16" s="5"/>
      <c r="E16" s="5"/>
      <c r="F16" s="5"/>
      <c r="G16" s="5"/>
      <c r="H16" s="5"/>
      <c r="I16" s="5"/>
      <c r="J16">
        <f t="shared" si="2"/>
        <v>-1.176</v>
      </c>
      <c r="K16">
        <f t="shared" si="3"/>
        <v>99.92356000000001</v>
      </c>
      <c r="L16">
        <f t="shared" si="4"/>
        <v>100</v>
      </c>
      <c r="M16">
        <f t="shared" si="0"/>
        <v>0.07643999999999096</v>
      </c>
      <c r="N16">
        <f t="shared" si="1"/>
        <v>0.0007643999999999096</v>
      </c>
    </row>
    <row r="17" spans="2:14" ht="12.75">
      <c r="B17" s="5" t="s">
        <v>16</v>
      </c>
      <c r="C17" s="5" t="s">
        <v>48</v>
      </c>
      <c r="D17" s="5"/>
      <c r="E17" s="5"/>
      <c r="F17" s="5"/>
      <c r="G17" s="5"/>
      <c r="H17" s="5"/>
      <c r="I17" s="5"/>
      <c r="J17">
        <f t="shared" si="2"/>
        <v>-1.274</v>
      </c>
      <c r="K17">
        <f t="shared" si="3"/>
        <v>99.91082000000002</v>
      </c>
      <c r="L17">
        <f t="shared" si="4"/>
        <v>100</v>
      </c>
      <c r="M17">
        <f>L17-K17</f>
        <v>0.08917999999998472</v>
      </c>
      <c r="N17">
        <f t="shared" si="1"/>
        <v>0.0008917999999998471</v>
      </c>
    </row>
    <row r="18" spans="2:14" ht="12.75">
      <c r="B18" s="5" t="s">
        <v>27</v>
      </c>
      <c r="C18" s="5" t="s">
        <v>49</v>
      </c>
      <c r="D18" s="5"/>
      <c r="E18" s="5"/>
      <c r="F18" s="5"/>
      <c r="G18" s="5"/>
      <c r="H18" s="5"/>
      <c r="I18" s="5"/>
      <c r="J18">
        <f t="shared" si="2"/>
        <v>-1.372</v>
      </c>
      <c r="K18">
        <f t="shared" si="3"/>
        <v>99.89710000000001</v>
      </c>
      <c r="L18">
        <f t="shared" si="4"/>
        <v>100</v>
      </c>
      <c r="M18">
        <f t="shared" si="0"/>
        <v>0.10289999999999111</v>
      </c>
      <c r="N18">
        <f t="shared" si="1"/>
        <v>0.001028999999999911</v>
      </c>
    </row>
    <row r="19" spans="2:14" ht="12.75">
      <c r="B19" s="5" t="s">
        <v>17</v>
      </c>
      <c r="C19" s="5" t="s">
        <v>50</v>
      </c>
      <c r="D19" s="5"/>
      <c r="E19" s="5"/>
      <c r="F19" s="5"/>
      <c r="G19" s="5"/>
      <c r="H19" s="5"/>
      <c r="I19" s="5"/>
      <c r="J19">
        <f t="shared" si="2"/>
        <v>-1.4700000000000002</v>
      </c>
      <c r="K19">
        <f t="shared" si="3"/>
        <v>99.8824</v>
      </c>
      <c r="L19">
        <f t="shared" si="4"/>
        <v>100</v>
      </c>
      <c r="M19">
        <f t="shared" si="0"/>
        <v>0.11759999999999593</v>
      </c>
      <c r="N19">
        <f t="shared" si="1"/>
        <v>0.0011759999999999592</v>
      </c>
    </row>
    <row r="20" spans="2:14" ht="12.75">
      <c r="B20" s="5" t="s">
        <v>18</v>
      </c>
      <c r="C20" s="5" t="s">
        <v>51</v>
      </c>
      <c r="D20" s="5"/>
      <c r="E20" s="5"/>
      <c r="F20" s="5"/>
      <c r="G20" s="5"/>
      <c r="H20" s="5"/>
      <c r="I20" s="5"/>
      <c r="J20">
        <f t="shared" si="2"/>
        <v>-1.5680000000000003</v>
      </c>
      <c r="K20">
        <f t="shared" si="3"/>
        <v>99.86672</v>
      </c>
      <c r="L20">
        <f t="shared" si="4"/>
        <v>100</v>
      </c>
      <c r="M20">
        <f t="shared" si="0"/>
        <v>0.13327999999999918</v>
      </c>
      <c r="N20">
        <f t="shared" si="1"/>
        <v>0.0013327999999999918</v>
      </c>
    </row>
    <row r="21" spans="2:14" ht="12.75">
      <c r="B21" s="5" t="s">
        <v>28</v>
      </c>
      <c r="C21" s="5" t="s">
        <v>52</v>
      </c>
      <c r="D21" s="5"/>
      <c r="E21" s="5"/>
      <c r="F21" s="5"/>
      <c r="G21" s="5"/>
      <c r="H21" s="5"/>
      <c r="I21" s="5"/>
      <c r="J21">
        <f t="shared" si="2"/>
        <v>-1.6660000000000004</v>
      </c>
      <c r="K21">
        <f t="shared" si="3"/>
        <v>99.85006</v>
      </c>
      <c r="L21">
        <f t="shared" si="4"/>
        <v>100</v>
      </c>
      <c r="M21">
        <f t="shared" si="0"/>
        <v>0.14994000000000085</v>
      </c>
      <c r="N21">
        <f t="shared" si="1"/>
        <v>0.0014994000000000086</v>
      </c>
    </row>
    <row r="22" spans="2:14" ht="12.75">
      <c r="B22" s="5" t="s">
        <v>29</v>
      </c>
      <c r="C22" s="5" t="s">
        <v>53</v>
      </c>
      <c r="D22" s="5"/>
      <c r="E22" s="5"/>
      <c r="F22" s="5"/>
      <c r="G22" s="5"/>
      <c r="H22" s="5"/>
      <c r="I22" s="5"/>
      <c r="J22">
        <f t="shared" si="2"/>
        <v>-1.7640000000000005</v>
      </c>
      <c r="K22">
        <f t="shared" si="3"/>
        <v>99.83242</v>
      </c>
      <c r="L22">
        <f t="shared" si="4"/>
        <v>100</v>
      </c>
      <c r="M22">
        <f t="shared" si="0"/>
        <v>0.16758000000000095</v>
      </c>
      <c r="N22">
        <f t="shared" si="1"/>
        <v>0.0016758000000000094</v>
      </c>
    </row>
    <row r="23" spans="2:14" ht="12.75">
      <c r="B23" s="5"/>
      <c r="C23" s="5"/>
      <c r="I23">
        <f t="shared" si="5"/>
        <v>0.01</v>
      </c>
      <c r="J23">
        <f t="shared" si="2"/>
        <v>-1.8620000000000005</v>
      </c>
      <c r="K23">
        <f t="shared" si="3"/>
        <v>99.8138</v>
      </c>
      <c r="L23">
        <f t="shared" si="4"/>
        <v>99.99951</v>
      </c>
      <c r="M23">
        <f t="shared" si="0"/>
        <v>0.18571000000000026</v>
      </c>
      <c r="N23">
        <f t="shared" si="1"/>
        <v>0.0018571090998345918</v>
      </c>
    </row>
    <row r="24" spans="2:14" ht="12.75">
      <c r="B24" s="5"/>
      <c r="C24" s="5"/>
      <c r="I24">
        <f t="shared" si="5"/>
        <v>0.02</v>
      </c>
      <c r="J24">
        <f t="shared" si="2"/>
        <v>-1.9600000000000006</v>
      </c>
      <c r="K24">
        <f t="shared" si="3"/>
        <v>99.7942</v>
      </c>
      <c r="L24">
        <f t="shared" si="4"/>
        <v>99.99804</v>
      </c>
      <c r="M24">
        <f t="shared" si="0"/>
        <v>0.20383999999999958</v>
      </c>
      <c r="N24">
        <f t="shared" si="1"/>
        <v>0.0020384399534230826</v>
      </c>
    </row>
    <row r="25" spans="2:14" ht="12.75">
      <c r="B25" s="5"/>
      <c r="C25" s="5"/>
      <c r="I25">
        <f t="shared" si="5"/>
        <v>0.03</v>
      </c>
      <c r="J25">
        <f t="shared" si="2"/>
        <v>-2.0580000000000007</v>
      </c>
      <c r="K25">
        <f t="shared" si="3"/>
        <v>99.77362000000001</v>
      </c>
      <c r="L25">
        <f t="shared" si="4"/>
        <v>99.99559</v>
      </c>
      <c r="M25">
        <f t="shared" si="0"/>
        <v>0.2219699999999989</v>
      </c>
      <c r="N25">
        <f t="shared" si="1"/>
        <v>0.002219797893087074</v>
      </c>
    </row>
    <row r="26" spans="2:14" ht="12.75">
      <c r="B26" s="5"/>
      <c r="I26">
        <f t="shared" si="5"/>
        <v>0.04</v>
      </c>
      <c r="J26">
        <f t="shared" si="2"/>
        <v>-2.1560000000000006</v>
      </c>
      <c r="K26">
        <f t="shared" si="3"/>
        <v>99.75206000000001</v>
      </c>
      <c r="L26">
        <f t="shared" si="4"/>
        <v>99.99216</v>
      </c>
      <c r="M26">
        <f t="shared" si="0"/>
        <v>0.240099999999984</v>
      </c>
      <c r="N26">
        <f t="shared" si="1"/>
        <v>0.002401188253158888</v>
      </c>
    </row>
    <row r="27" spans="2:18" ht="12.75">
      <c r="B27" t="s">
        <v>38</v>
      </c>
      <c r="I27">
        <f t="shared" si="5"/>
        <v>0.05</v>
      </c>
      <c r="J27">
        <f t="shared" si="2"/>
        <v>-2.2540000000000004</v>
      </c>
      <c r="K27">
        <f t="shared" si="3"/>
        <v>99.72952000000001</v>
      </c>
      <c r="L27">
        <f t="shared" si="4"/>
        <v>99.98775</v>
      </c>
      <c r="M27">
        <f t="shared" si="0"/>
        <v>0.2582299999999975</v>
      </c>
      <c r="N27">
        <f t="shared" si="1"/>
        <v>0.002582616370505362</v>
      </c>
      <c r="Q27">
        <f>355/113</f>
        <v>3.1415929203539825</v>
      </c>
      <c r="R27">
        <f>Q27-PI()</f>
        <v>2.667641894049666E-07</v>
      </c>
    </row>
    <row r="28" spans="2:17" ht="12.75">
      <c r="B28" t="s">
        <v>39</v>
      </c>
      <c r="I28">
        <f t="shared" si="5"/>
        <v>0.060000000000000005</v>
      </c>
      <c r="J28">
        <f t="shared" si="2"/>
        <v>-2.3520000000000003</v>
      </c>
      <c r="K28">
        <f t="shared" si="3"/>
        <v>99.706</v>
      </c>
      <c r="L28">
        <f t="shared" si="4"/>
        <v>99.98236</v>
      </c>
      <c r="M28">
        <f t="shared" si="0"/>
        <v>0.27635999999999683</v>
      </c>
      <c r="N28">
        <f t="shared" si="1"/>
        <v>0.0027640875850499713</v>
      </c>
      <c r="Q28">
        <f>101/113</f>
        <v>0.8938053097345132</v>
      </c>
    </row>
    <row r="29" spans="2:17" ht="12.75">
      <c r="B29" t="s">
        <v>40</v>
      </c>
      <c r="I29">
        <f t="shared" si="5"/>
        <v>0.07</v>
      </c>
      <c r="J29">
        <f t="shared" si="2"/>
        <v>-2.45</v>
      </c>
      <c r="K29">
        <f t="shared" si="3"/>
        <v>99.6815</v>
      </c>
      <c r="L29">
        <f t="shared" si="4"/>
        <v>99.97599</v>
      </c>
      <c r="M29">
        <f t="shared" si="0"/>
        <v>0.29448999999999614</v>
      </c>
      <c r="N29">
        <f t="shared" si="1"/>
        <v>0.002945607240298357</v>
      </c>
      <c r="Q29">
        <f>52/113</f>
        <v>0.46017699115044247</v>
      </c>
    </row>
    <row r="30" spans="2:17" ht="12.75">
      <c r="B30" t="s">
        <v>41</v>
      </c>
      <c r="I30">
        <f t="shared" si="5"/>
        <v>0.08</v>
      </c>
      <c r="J30">
        <f t="shared" si="2"/>
        <v>-2.548</v>
      </c>
      <c r="K30">
        <f t="shared" si="3"/>
        <v>99.65602</v>
      </c>
      <c r="L30">
        <f t="shared" si="4"/>
        <v>99.96864</v>
      </c>
      <c r="M30">
        <f t="shared" si="0"/>
        <v>0.31261999999999546</v>
      </c>
      <c r="N30">
        <f t="shared" si="1"/>
        <v>0.003127180683862414</v>
      </c>
      <c r="Q30">
        <f>Q27-Q28-Q28-Q28-Q29</f>
        <v>6.106226635438361E-16</v>
      </c>
    </row>
    <row r="31" spans="2:17" ht="12.75">
      <c r="B31" t="s">
        <v>42</v>
      </c>
      <c r="I31">
        <f t="shared" si="5"/>
        <v>0.09</v>
      </c>
      <c r="J31">
        <f t="shared" si="2"/>
        <v>-2.646</v>
      </c>
      <c r="K31">
        <f t="shared" si="3"/>
        <v>99.62956</v>
      </c>
      <c r="L31">
        <f t="shared" si="4"/>
        <v>99.96031</v>
      </c>
      <c r="M31">
        <f t="shared" si="0"/>
        <v>0.330750000000009</v>
      </c>
      <c r="N31">
        <f t="shared" si="1"/>
        <v>0.003308813267986153</v>
      </c>
      <c r="Q31">
        <f>Q27-Q28-Q28-Q29-Q28</f>
        <v>0</v>
      </c>
    </row>
    <row r="32" spans="2:17" ht="12.75">
      <c r="B32" t="s">
        <v>43</v>
      </c>
      <c r="I32">
        <f t="shared" si="5"/>
        <v>0.09999999999999999</v>
      </c>
      <c r="J32">
        <f t="shared" si="2"/>
        <v>-2.7439999999999998</v>
      </c>
      <c r="K32">
        <f t="shared" si="3"/>
        <v>99.60212</v>
      </c>
      <c r="L32">
        <f t="shared" si="4"/>
        <v>99.951</v>
      </c>
      <c r="M32">
        <f t="shared" si="0"/>
        <v>0.3488799999999941</v>
      </c>
      <c r="N32">
        <f t="shared" si="1"/>
        <v>0.003490510350071476</v>
      </c>
      <c r="Q32">
        <f>Q27-Q28-Q29-Q28-Q28</f>
        <v>0</v>
      </c>
    </row>
    <row r="33" spans="9:17" ht="12.75">
      <c r="I33">
        <f t="shared" si="5"/>
        <v>0.10999999999999999</v>
      </c>
      <c r="J33">
        <f t="shared" si="2"/>
        <v>-2.8419999999999996</v>
      </c>
      <c r="K33">
        <f t="shared" si="3"/>
        <v>99.5737</v>
      </c>
      <c r="L33">
        <f t="shared" si="4"/>
        <v>99.94071</v>
      </c>
      <c r="M33">
        <f t="shared" si="0"/>
        <v>0.3670099999999934</v>
      </c>
      <c r="N33">
        <f t="shared" si="1"/>
        <v>0.0036722772932070765</v>
      </c>
      <c r="Q33">
        <f>Q27-Q29-Q28-Q28-Q28</f>
        <v>0</v>
      </c>
    </row>
    <row r="34" spans="2:17" ht="12.75">
      <c r="B34" t="s">
        <v>44</v>
      </c>
      <c r="I34">
        <f t="shared" si="5"/>
        <v>0.11999999999999998</v>
      </c>
      <c r="J34">
        <f t="shared" si="2"/>
        <v>-2.9399999999999995</v>
      </c>
      <c r="K34">
        <f t="shared" si="3"/>
        <v>99.5443</v>
      </c>
      <c r="L34">
        <f t="shared" si="4"/>
        <v>99.92944</v>
      </c>
      <c r="M34">
        <f t="shared" si="0"/>
        <v>0.3851399999999927</v>
      </c>
      <c r="N34">
        <f t="shared" si="1"/>
        <v>0.0038541194666956275</v>
      </c>
      <c r="Q34">
        <f>Q27-2*Q28-Q28-Q29</f>
        <v>0</v>
      </c>
    </row>
    <row r="35" spans="2:17" ht="12.75">
      <c r="B35" t="s">
        <v>45</v>
      </c>
      <c r="I35">
        <f t="shared" si="5"/>
        <v>0.12999999999999998</v>
      </c>
      <c r="J35">
        <f t="shared" si="2"/>
        <v>-3.0379999999999994</v>
      </c>
      <c r="K35">
        <f t="shared" si="3"/>
        <v>99.51392000000001</v>
      </c>
      <c r="L35">
        <f t="shared" si="4"/>
        <v>99.91719</v>
      </c>
      <c r="M35">
        <f t="shared" si="0"/>
        <v>0.403269999999992</v>
      </c>
      <c r="N35">
        <f t="shared" si="1"/>
        <v>0.0040360422465843164</v>
      </c>
      <c r="Q35">
        <f>Q27-3*Q28-Q29</f>
        <v>0</v>
      </c>
    </row>
    <row r="36" spans="9:17" ht="12.75">
      <c r="I36">
        <f t="shared" si="5"/>
        <v>0.13999999999999999</v>
      </c>
      <c r="J36">
        <f t="shared" si="2"/>
        <v>-3.1359999999999992</v>
      </c>
      <c r="K36">
        <f t="shared" si="3"/>
        <v>99.48256</v>
      </c>
      <c r="L36">
        <f t="shared" si="4"/>
        <v>99.90396</v>
      </c>
      <c r="M36">
        <f t="shared" si="0"/>
        <v>0.42139999999999134</v>
      </c>
      <c r="N36">
        <f t="shared" si="1"/>
        <v>0.004218051016195868</v>
      </c>
      <c r="Q36">
        <f>Q27-Q29-3*Q28</f>
        <v>0</v>
      </c>
    </row>
    <row r="37" spans="9:14" ht="12.75">
      <c r="I37">
        <f t="shared" si="5"/>
        <v>0.15</v>
      </c>
      <c r="J37">
        <f t="shared" si="2"/>
        <v>-3.233999999999999</v>
      </c>
      <c r="K37">
        <f t="shared" si="3"/>
        <v>99.45022</v>
      </c>
      <c r="L37">
        <f t="shared" si="4"/>
        <v>99.88975</v>
      </c>
      <c r="M37">
        <f t="shared" si="0"/>
        <v>0.43953000000000486</v>
      </c>
      <c r="N37">
        <f t="shared" si="1"/>
        <v>0.004400151166661292</v>
      </c>
    </row>
    <row r="38" spans="9:14" ht="12.75">
      <c r="I38">
        <f t="shared" si="5"/>
        <v>0.16</v>
      </c>
      <c r="J38">
        <f t="shared" si="2"/>
        <v>-3.331999999999999</v>
      </c>
      <c r="K38">
        <f t="shared" si="3"/>
        <v>99.4169</v>
      </c>
      <c r="L38">
        <f t="shared" si="4"/>
        <v>99.87456</v>
      </c>
      <c r="M38">
        <f t="shared" si="0"/>
        <v>0.4576600000000042</v>
      </c>
      <c r="N38">
        <f t="shared" si="1"/>
        <v>0.004582348097453487</v>
      </c>
    </row>
    <row r="39" spans="9:14" ht="12.75">
      <c r="I39">
        <f t="shared" si="5"/>
        <v>0.17</v>
      </c>
      <c r="J39">
        <f t="shared" si="2"/>
        <v>-3.429999999999999</v>
      </c>
      <c r="K39">
        <f t="shared" si="3"/>
        <v>99.3826</v>
      </c>
      <c r="L39">
        <f t="shared" si="4"/>
        <v>99.85839</v>
      </c>
      <c r="M39">
        <f t="shared" si="0"/>
        <v>0.4757900000000035</v>
      </c>
      <c r="N39">
        <f t="shared" si="1"/>
        <v>0.004764647216923921</v>
      </c>
    </row>
    <row r="40" spans="9:14" ht="12.75">
      <c r="I40">
        <f t="shared" si="5"/>
        <v>0.18000000000000002</v>
      </c>
      <c r="J40">
        <f t="shared" si="2"/>
        <v>-3.5279999999999987</v>
      </c>
      <c r="K40">
        <f t="shared" si="3"/>
        <v>99.34732</v>
      </c>
      <c r="L40">
        <f t="shared" si="4"/>
        <v>99.84124</v>
      </c>
      <c r="M40">
        <f t="shared" si="0"/>
        <v>0.4939200000000028</v>
      </c>
      <c r="N40">
        <f t="shared" si="1"/>
        <v>0.00494705394283968</v>
      </c>
    </row>
    <row r="41" spans="9:14" ht="12.75">
      <c r="I41">
        <f t="shared" si="5"/>
        <v>0.19000000000000003</v>
      </c>
      <c r="J41">
        <f t="shared" si="2"/>
        <v>-3.6259999999999986</v>
      </c>
      <c r="K41">
        <f t="shared" si="3"/>
        <v>99.31106</v>
      </c>
      <c r="L41">
        <f t="shared" si="4"/>
        <v>99.82311</v>
      </c>
      <c r="M41">
        <f t="shared" si="0"/>
        <v>0.5120500000000021</v>
      </c>
      <c r="N41">
        <f t="shared" si="1"/>
        <v>0.005129573702923122</v>
      </c>
    </row>
    <row r="42" spans="9:14" ht="12.75">
      <c r="I42">
        <f t="shared" si="5"/>
        <v>0.20000000000000004</v>
      </c>
      <c r="J42">
        <f t="shared" si="2"/>
        <v>-3.7239999999999984</v>
      </c>
      <c r="K42">
        <f t="shared" si="3"/>
        <v>99.27382</v>
      </c>
      <c r="L42">
        <f t="shared" si="4"/>
        <v>99.804</v>
      </c>
      <c r="M42">
        <f t="shared" si="0"/>
        <v>0.5301800000000014</v>
      </c>
      <c r="N42">
        <f t="shared" si="1"/>
        <v>0.005312211935393385</v>
      </c>
    </row>
    <row r="43" spans="9:14" ht="12.75">
      <c r="I43">
        <f t="shared" si="5"/>
        <v>0.21000000000000005</v>
      </c>
      <c r="J43">
        <f t="shared" si="2"/>
        <v>-3.8219999999999983</v>
      </c>
      <c r="K43">
        <f t="shared" si="3"/>
        <v>99.2356</v>
      </c>
      <c r="L43">
        <f t="shared" si="4"/>
        <v>99.78391</v>
      </c>
      <c r="M43">
        <f t="shared" si="0"/>
        <v>0.5483100000000007</v>
      </c>
      <c r="N43">
        <f t="shared" si="1"/>
        <v>0.005494974089510029</v>
      </c>
    </row>
    <row r="44" spans="9:14" ht="12.75">
      <c r="I44">
        <f t="shared" si="5"/>
        <v>0.22000000000000006</v>
      </c>
      <c r="J44">
        <f t="shared" si="2"/>
        <v>-3.919999999999998</v>
      </c>
      <c r="K44">
        <f t="shared" si="3"/>
        <v>99.19640000000001</v>
      </c>
      <c r="L44">
        <f t="shared" si="4"/>
        <v>99.76284</v>
      </c>
      <c r="M44">
        <f t="shared" si="0"/>
        <v>0.5664399999999858</v>
      </c>
      <c r="N44">
        <f t="shared" si="1"/>
        <v>0.005677865626118762</v>
      </c>
    </row>
    <row r="45" spans="9:14" ht="12.75">
      <c r="I45">
        <f t="shared" si="5"/>
        <v>0.23000000000000007</v>
      </c>
      <c r="J45">
        <f t="shared" si="2"/>
        <v>-4.017999999999998</v>
      </c>
      <c r="K45">
        <f t="shared" si="3"/>
        <v>99.15622</v>
      </c>
      <c r="L45">
        <f t="shared" si="4"/>
        <v>99.74079</v>
      </c>
      <c r="M45">
        <f t="shared" si="0"/>
        <v>0.5845699999999994</v>
      </c>
      <c r="N45">
        <f t="shared" si="1"/>
        <v>0.00586089201820037</v>
      </c>
    </row>
    <row r="46" spans="9:14" ht="12.75">
      <c r="I46">
        <f t="shared" si="5"/>
        <v>0.24000000000000007</v>
      </c>
      <c r="J46">
        <f t="shared" si="2"/>
        <v>-4.115999999999998</v>
      </c>
      <c r="K46">
        <f t="shared" si="3"/>
        <v>99.11506</v>
      </c>
      <c r="L46">
        <f t="shared" si="4"/>
        <v>99.71776</v>
      </c>
      <c r="M46">
        <f t="shared" si="0"/>
        <v>0.6026999999999987</v>
      </c>
      <c r="N46">
        <f t="shared" si="1"/>
        <v>0.0060440587514199945</v>
      </c>
    </row>
    <row r="47" spans="9:14" ht="12.75">
      <c r="I47">
        <f t="shared" si="5"/>
        <v>0.25000000000000006</v>
      </c>
      <c r="J47">
        <f t="shared" si="2"/>
        <v>-4.213999999999998</v>
      </c>
      <c r="K47">
        <f t="shared" si="3"/>
        <v>99.07292</v>
      </c>
      <c r="L47">
        <f t="shared" si="4"/>
        <v>99.69375</v>
      </c>
      <c r="M47">
        <f t="shared" si="0"/>
        <v>0.620829999999998</v>
      </c>
      <c r="N47">
        <f t="shared" si="1"/>
        <v>0.0062273713246818185</v>
      </c>
    </row>
    <row r="48" spans="9:14" ht="12.75">
      <c r="I48">
        <f t="shared" si="5"/>
        <v>0.26000000000000006</v>
      </c>
      <c r="J48">
        <f t="shared" si="2"/>
        <v>-4.311999999999998</v>
      </c>
      <c r="K48">
        <f t="shared" si="3"/>
        <v>99.0298</v>
      </c>
      <c r="L48">
        <f t="shared" si="4"/>
        <v>99.66876</v>
      </c>
      <c r="M48">
        <f t="shared" si="0"/>
        <v>0.6389600000000115</v>
      </c>
      <c r="N48">
        <f t="shared" si="1"/>
        <v>0.006410835250684482</v>
      </c>
    </row>
    <row r="49" spans="9:14" ht="12.75">
      <c r="I49">
        <f t="shared" si="5"/>
        <v>0.2700000000000001</v>
      </c>
      <c r="J49">
        <f t="shared" si="2"/>
        <v>-4.4099999999999975</v>
      </c>
      <c r="K49">
        <f t="shared" si="3"/>
        <v>98.9857</v>
      </c>
      <c r="L49">
        <f t="shared" si="4"/>
        <v>99.64279</v>
      </c>
      <c r="M49">
        <f t="shared" si="0"/>
        <v>0.6570900000000108</v>
      </c>
      <c r="N49">
        <f t="shared" si="1"/>
        <v>0.0065944560564794585</v>
      </c>
    </row>
    <row r="50" spans="9:14" ht="12.75">
      <c r="I50">
        <f t="shared" si="5"/>
        <v>0.2800000000000001</v>
      </c>
      <c r="J50">
        <f t="shared" si="2"/>
        <v>-4.507999999999997</v>
      </c>
      <c r="K50">
        <f t="shared" si="3"/>
        <v>98.94062</v>
      </c>
      <c r="L50">
        <f t="shared" si="4"/>
        <v>99.61584</v>
      </c>
      <c r="M50">
        <f t="shared" si="0"/>
        <v>0.6752200000000101</v>
      </c>
      <c r="N50">
        <f t="shared" si="1"/>
        <v>0.006778239284033645</v>
      </c>
    </row>
    <row r="51" spans="9:14" ht="12.75">
      <c r="I51">
        <f t="shared" si="5"/>
        <v>0.2900000000000001</v>
      </c>
      <c r="J51">
        <f t="shared" si="2"/>
        <v>-4.605999999999997</v>
      </c>
      <c r="K51">
        <f t="shared" si="3"/>
        <v>98.89456</v>
      </c>
      <c r="L51">
        <f t="shared" si="4"/>
        <v>99.58791</v>
      </c>
      <c r="M51">
        <f t="shared" si="0"/>
        <v>0.6933499999999952</v>
      </c>
      <c r="N51">
        <f t="shared" si="1"/>
        <v>0.006962190490793464</v>
      </c>
    </row>
    <row r="52" spans="9:14" ht="12.75">
      <c r="I52">
        <f t="shared" si="5"/>
        <v>0.3000000000000001</v>
      </c>
      <c r="J52">
        <f t="shared" si="2"/>
        <v>-4.703999999999997</v>
      </c>
      <c r="K52">
        <f t="shared" si="3"/>
        <v>98.84752</v>
      </c>
      <c r="L52">
        <f t="shared" si="4"/>
        <v>99.559</v>
      </c>
      <c r="M52">
        <f t="shared" si="0"/>
        <v>0.7114799999999946</v>
      </c>
      <c r="N52">
        <f t="shared" si="1"/>
        <v>0.007146315250253564</v>
      </c>
    </row>
    <row r="53" spans="9:14" ht="12.75">
      <c r="I53">
        <f t="shared" si="5"/>
        <v>0.3100000000000001</v>
      </c>
      <c r="J53">
        <f t="shared" si="2"/>
        <v>-4.801999999999997</v>
      </c>
      <c r="K53">
        <f t="shared" si="3"/>
        <v>98.79950000000001</v>
      </c>
      <c r="L53">
        <f t="shared" si="4"/>
        <v>99.52911</v>
      </c>
      <c r="M53">
        <f t="shared" si="0"/>
        <v>0.7296099999999939</v>
      </c>
      <c r="N53">
        <f t="shared" si="1"/>
        <v>0.007330619152527274</v>
      </c>
    </row>
    <row r="54" spans="9:14" ht="12.75">
      <c r="I54">
        <f t="shared" si="5"/>
        <v>0.3200000000000001</v>
      </c>
      <c r="J54">
        <f t="shared" si="2"/>
        <v>-4.899999999999997</v>
      </c>
      <c r="K54">
        <f t="shared" si="3"/>
        <v>98.7505</v>
      </c>
      <c r="L54">
        <f t="shared" si="4"/>
        <v>99.49824</v>
      </c>
      <c r="M54">
        <f t="shared" si="0"/>
        <v>0.7477399999999932</v>
      </c>
      <c r="N54">
        <f t="shared" si="1"/>
        <v>0.007515107804921909</v>
      </c>
    </row>
    <row r="55" spans="9:14" ht="12.75">
      <c r="I55">
        <f t="shared" si="5"/>
        <v>0.3300000000000001</v>
      </c>
      <c r="J55">
        <f t="shared" si="2"/>
        <v>-4.997999999999997</v>
      </c>
      <c r="K55">
        <f t="shared" si="3"/>
        <v>98.70052</v>
      </c>
      <c r="L55">
        <f t="shared" si="4"/>
        <v>99.46639</v>
      </c>
      <c r="M55">
        <f t="shared" si="0"/>
        <v>0.7658700000000067</v>
      </c>
      <c r="N55">
        <f t="shared" si="1"/>
        <v>0.0076997868325170615</v>
      </c>
    </row>
    <row r="56" spans="9:14" ht="12.75">
      <c r="I56">
        <f t="shared" si="5"/>
        <v>0.34000000000000014</v>
      </c>
      <c r="J56">
        <f t="shared" si="2"/>
        <v>-5.0959999999999965</v>
      </c>
      <c r="K56">
        <f t="shared" si="3"/>
        <v>98.64956</v>
      </c>
      <c r="L56">
        <f t="shared" si="4"/>
        <v>99.43356</v>
      </c>
      <c r="M56">
        <f t="shared" si="0"/>
        <v>0.784000000000006</v>
      </c>
      <c r="N56">
        <f t="shared" si="1"/>
        <v>0.007884661878746028</v>
      </c>
    </row>
    <row r="57" spans="9:14" ht="12.75">
      <c r="I57">
        <f t="shared" si="5"/>
        <v>0.35000000000000014</v>
      </c>
      <c r="J57">
        <f t="shared" si="2"/>
        <v>-5.193999999999996</v>
      </c>
      <c r="K57">
        <f t="shared" si="3"/>
        <v>98.59761999999999</v>
      </c>
      <c r="L57">
        <f t="shared" si="4"/>
        <v>99.39975</v>
      </c>
      <c r="M57">
        <f t="shared" si="0"/>
        <v>0.8021300000000053</v>
      </c>
      <c r="N57">
        <f t="shared" si="1"/>
        <v>0.008069738605982464</v>
      </c>
    </row>
    <row r="58" spans="9:14" ht="12.75">
      <c r="I58">
        <f t="shared" si="5"/>
        <v>0.36000000000000015</v>
      </c>
      <c r="J58">
        <f t="shared" si="2"/>
        <v>-5.291999999999996</v>
      </c>
      <c r="K58">
        <f t="shared" si="3"/>
        <v>98.54469999999999</v>
      </c>
      <c r="L58">
        <f t="shared" si="4"/>
        <v>99.36496</v>
      </c>
      <c r="M58">
        <f t="shared" si="0"/>
        <v>0.8202600000000047</v>
      </c>
      <c r="N58">
        <f t="shared" si="1"/>
        <v>0.008255022696129547</v>
      </c>
    </row>
    <row r="59" spans="9:14" ht="12.75">
      <c r="I59">
        <f t="shared" si="5"/>
        <v>0.37000000000000016</v>
      </c>
      <c r="J59">
        <f t="shared" si="2"/>
        <v>-5.389999999999996</v>
      </c>
      <c r="K59">
        <f t="shared" si="3"/>
        <v>98.4908</v>
      </c>
      <c r="L59">
        <f t="shared" si="4"/>
        <v>99.32919</v>
      </c>
      <c r="M59">
        <f t="shared" si="0"/>
        <v>0.838390000000004</v>
      </c>
      <c r="N59">
        <f t="shared" si="1"/>
        <v>0.008440519851213968</v>
      </c>
    </row>
    <row r="60" spans="9:14" ht="12.75">
      <c r="I60">
        <f t="shared" si="5"/>
        <v>0.38000000000000017</v>
      </c>
      <c r="J60">
        <f t="shared" si="2"/>
        <v>-5.487999999999996</v>
      </c>
      <c r="K60">
        <f t="shared" si="3"/>
        <v>98.43592</v>
      </c>
      <c r="L60">
        <f t="shared" si="4"/>
        <v>99.29244</v>
      </c>
      <c r="M60">
        <f t="shared" si="0"/>
        <v>0.8565200000000033</v>
      </c>
      <c r="N60">
        <f t="shared" si="1"/>
        <v>0.008626235793983946</v>
      </c>
    </row>
    <row r="61" spans="9:14" ht="12.75">
      <c r="I61">
        <f t="shared" si="5"/>
        <v>0.3900000000000002</v>
      </c>
      <c r="J61">
        <f t="shared" si="2"/>
        <v>-5.585999999999996</v>
      </c>
      <c r="K61">
        <f t="shared" si="3"/>
        <v>98.38006</v>
      </c>
      <c r="L61">
        <f t="shared" si="4"/>
        <v>99.25471</v>
      </c>
      <c r="M61">
        <f t="shared" si="0"/>
        <v>0.8746500000000026</v>
      </c>
      <c r="N61">
        <f t="shared" si="1"/>
        <v>0.008812176268511615</v>
      </c>
    </row>
    <row r="62" spans="9:14" ht="12.75">
      <c r="I62">
        <f t="shared" si="5"/>
        <v>0.4000000000000002</v>
      </c>
      <c r="J62">
        <f t="shared" si="2"/>
        <v>-5.683999999999996</v>
      </c>
      <c r="K62">
        <f t="shared" si="3"/>
        <v>98.32322</v>
      </c>
      <c r="L62">
        <f t="shared" si="4"/>
        <v>99.216</v>
      </c>
      <c r="M62">
        <f t="shared" si="0"/>
        <v>0.8927799999999877</v>
      </c>
      <c r="N62">
        <f t="shared" si="1"/>
        <v>0.008998347040799748</v>
      </c>
    </row>
    <row r="63" spans="9:14" ht="12.75">
      <c r="I63">
        <f t="shared" si="5"/>
        <v>0.4100000000000002</v>
      </c>
      <c r="J63">
        <f t="shared" si="2"/>
        <v>-5.781999999999996</v>
      </c>
      <c r="K63">
        <f t="shared" si="3"/>
        <v>98.2654</v>
      </c>
      <c r="L63">
        <f t="shared" si="4"/>
        <v>99.17631</v>
      </c>
      <c r="M63">
        <f t="shared" si="0"/>
        <v>0.9109100000000012</v>
      </c>
      <c r="N63">
        <f t="shared" si="1"/>
        <v>0.00918475389939393</v>
      </c>
    </row>
    <row r="64" spans="9:14" ht="12.75">
      <c r="I64">
        <f t="shared" si="5"/>
        <v>0.4200000000000002</v>
      </c>
      <c r="J64">
        <f t="shared" si="2"/>
        <v>-5.8799999999999955</v>
      </c>
      <c r="K64">
        <f t="shared" si="3"/>
        <v>98.2066</v>
      </c>
      <c r="L64">
        <f t="shared" si="4"/>
        <v>99.13564</v>
      </c>
      <c r="M64">
        <f t="shared" si="0"/>
        <v>0.9290400000000005</v>
      </c>
      <c r="N64">
        <f t="shared" si="1"/>
        <v>0.009371402655997384</v>
      </c>
    </row>
    <row r="65" spans="9:14" ht="12.75">
      <c r="I65">
        <f t="shared" si="5"/>
        <v>0.4300000000000002</v>
      </c>
      <c r="J65">
        <f t="shared" si="2"/>
        <v>-5.977999999999995</v>
      </c>
      <c r="K65">
        <f t="shared" si="3"/>
        <v>98.14681999999999</v>
      </c>
      <c r="L65">
        <f t="shared" si="4"/>
        <v>99.09399</v>
      </c>
      <c r="M65">
        <f t="shared" si="0"/>
        <v>0.9471700000000141</v>
      </c>
      <c r="N65">
        <f t="shared" si="1"/>
        <v>0.009558299146093662</v>
      </c>
    </row>
    <row r="66" spans="9:14" ht="12.75">
      <c r="I66">
        <f t="shared" si="5"/>
        <v>0.4400000000000002</v>
      </c>
      <c r="J66">
        <f t="shared" si="2"/>
        <v>-6.075999999999995</v>
      </c>
      <c r="K66">
        <f t="shared" si="3"/>
        <v>98.08605999999999</v>
      </c>
      <c r="L66">
        <f t="shared" si="4"/>
        <v>99.05136</v>
      </c>
      <c r="M66">
        <f t="shared" si="0"/>
        <v>0.9653000000000134</v>
      </c>
      <c r="N66">
        <f t="shared" si="1"/>
        <v>0.00974544922957154</v>
      </c>
    </row>
    <row r="67" spans="9:14" ht="12.75">
      <c r="I67">
        <f t="shared" si="5"/>
        <v>0.45000000000000023</v>
      </c>
      <c r="J67">
        <f t="shared" si="2"/>
        <v>-6.173999999999995</v>
      </c>
      <c r="K67">
        <f t="shared" si="3"/>
        <v>98.02431999999999</v>
      </c>
      <c r="L67">
        <f t="shared" si="4"/>
        <v>99.00775</v>
      </c>
      <c r="M67">
        <f t="shared" si="0"/>
        <v>0.9834300000000127</v>
      </c>
      <c r="N67">
        <f t="shared" si="1"/>
        <v>0.00993285879135737</v>
      </c>
    </row>
    <row r="68" spans="9:14" ht="12.75">
      <c r="I68">
        <f t="shared" si="5"/>
        <v>0.46000000000000024</v>
      </c>
      <c r="J68">
        <f t="shared" si="2"/>
        <v>-6.271999999999995</v>
      </c>
      <c r="K68">
        <f t="shared" si="3"/>
        <v>97.96159999999999</v>
      </c>
      <c r="L68">
        <f t="shared" si="4"/>
        <v>98.96316</v>
      </c>
      <c r="M68">
        <f t="shared" si="0"/>
        <v>1.001560000000012</v>
      </c>
      <c r="N68">
        <f t="shared" si="1"/>
        <v>0.010120533742051203</v>
      </c>
    </row>
    <row r="69" spans="9:14" ht="12.75">
      <c r="I69">
        <f t="shared" si="5"/>
        <v>0.47000000000000025</v>
      </c>
      <c r="J69">
        <f t="shared" si="2"/>
        <v>-6.369999999999995</v>
      </c>
      <c r="K69">
        <f t="shared" si="3"/>
        <v>97.89789999999999</v>
      </c>
      <c r="L69">
        <f t="shared" si="4"/>
        <v>98.91759</v>
      </c>
      <c r="M69">
        <f aca="true" t="shared" si="6" ref="M69:M132">L69-K69</f>
        <v>1.0196900000000113</v>
      </c>
      <c r="N69">
        <f aca="true" t="shared" si="7" ref="N69:N132">M69/L69</f>
        <v>0.010308480018569106</v>
      </c>
    </row>
    <row r="70" spans="9:14" ht="12.75">
      <c r="I70">
        <f t="shared" si="5"/>
        <v>0.48000000000000026</v>
      </c>
      <c r="J70">
        <f aca="true" t="shared" si="8" ref="J70:J133">J69+gravity*deltat</f>
        <v>-6.467999999999995</v>
      </c>
      <c r="K70">
        <f aca="true" t="shared" si="9" ref="K70:K133">K69+J70*deltat</f>
        <v>97.83322</v>
      </c>
      <c r="L70">
        <f aca="true" t="shared" si="10" ref="L70:L133">Ho+Vo*I70+0.5*gravity*I70^2</f>
        <v>98.87104</v>
      </c>
      <c r="M70">
        <f t="shared" si="6"/>
        <v>1.0378199999999964</v>
      </c>
      <c r="N70">
        <f t="shared" si="7"/>
        <v>0.01049670358479082</v>
      </c>
    </row>
    <row r="71" spans="9:14" ht="12.75">
      <c r="I71">
        <f aca="true" t="shared" si="11" ref="I71:I101">I70+deltat</f>
        <v>0.49000000000000027</v>
      </c>
      <c r="J71">
        <f t="shared" si="8"/>
        <v>-6.5659999999999945</v>
      </c>
      <c r="K71">
        <f t="shared" si="9"/>
        <v>97.76756</v>
      </c>
      <c r="L71">
        <f t="shared" si="10"/>
        <v>98.82351</v>
      </c>
      <c r="M71">
        <f t="shared" si="6"/>
        <v>1.0559499999999957</v>
      </c>
      <c r="N71">
        <f t="shared" si="7"/>
        <v>0.010685210432213911</v>
      </c>
    </row>
    <row r="72" spans="9:14" ht="12.75">
      <c r="I72">
        <f t="shared" si="11"/>
        <v>0.5000000000000002</v>
      </c>
      <c r="J72">
        <f t="shared" si="8"/>
        <v>-6.663999999999994</v>
      </c>
      <c r="K72">
        <f t="shared" si="9"/>
        <v>97.70092</v>
      </c>
      <c r="L72">
        <f t="shared" si="10"/>
        <v>98.775</v>
      </c>
      <c r="M72">
        <f t="shared" si="6"/>
        <v>1.0740800000000092</v>
      </c>
      <c r="N72">
        <f t="shared" si="7"/>
        <v>0.010874006580612596</v>
      </c>
    </row>
    <row r="73" spans="9:14" ht="12.75">
      <c r="I73">
        <f t="shared" si="11"/>
        <v>0.5100000000000002</v>
      </c>
      <c r="J73">
        <f t="shared" si="8"/>
        <v>-6.761999999999994</v>
      </c>
      <c r="K73">
        <f t="shared" si="9"/>
        <v>97.63329999999999</v>
      </c>
      <c r="L73">
        <f t="shared" si="10"/>
        <v>98.72551</v>
      </c>
      <c r="M73">
        <f t="shared" si="6"/>
        <v>1.0922100000000086</v>
      </c>
      <c r="N73">
        <f t="shared" si="7"/>
        <v>0.011063098078703352</v>
      </c>
    </row>
    <row r="74" spans="9:14" ht="12.75">
      <c r="I74">
        <f t="shared" si="11"/>
        <v>0.5200000000000002</v>
      </c>
      <c r="J74">
        <f t="shared" si="8"/>
        <v>-6.859999999999994</v>
      </c>
      <c r="K74">
        <f t="shared" si="9"/>
        <v>97.56469999999999</v>
      </c>
      <c r="L74">
        <f t="shared" si="10"/>
        <v>98.67504</v>
      </c>
      <c r="M74">
        <f t="shared" si="6"/>
        <v>1.1103400000000079</v>
      </c>
      <c r="N74">
        <f t="shared" si="7"/>
        <v>0.011252491004817509</v>
      </c>
    </row>
    <row r="75" spans="9:14" ht="12.75">
      <c r="I75">
        <f t="shared" si="11"/>
        <v>0.5300000000000002</v>
      </c>
      <c r="J75">
        <f t="shared" si="8"/>
        <v>-6.957999999999994</v>
      </c>
      <c r="K75">
        <f t="shared" si="9"/>
        <v>97.49511999999999</v>
      </c>
      <c r="L75">
        <f t="shared" si="10"/>
        <v>98.62359</v>
      </c>
      <c r="M75">
        <f t="shared" si="6"/>
        <v>1.1284700000000072</v>
      </c>
      <c r="N75">
        <f t="shared" si="7"/>
        <v>0.011442191467578976</v>
      </c>
    </row>
    <row r="76" spans="9:14" ht="12.75">
      <c r="I76">
        <f t="shared" si="11"/>
        <v>0.5400000000000003</v>
      </c>
      <c r="J76">
        <f t="shared" si="8"/>
        <v>-7.055999999999994</v>
      </c>
      <c r="K76">
        <f t="shared" si="9"/>
        <v>97.42455999999999</v>
      </c>
      <c r="L76">
        <f t="shared" si="10"/>
        <v>98.57115999999999</v>
      </c>
      <c r="M76">
        <f t="shared" si="6"/>
        <v>1.1466000000000065</v>
      </c>
      <c r="N76">
        <f t="shared" si="7"/>
        <v>0.011632205606589256</v>
      </c>
    </row>
    <row r="77" spans="9:14" ht="12.75">
      <c r="I77">
        <f t="shared" si="11"/>
        <v>0.5500000000000003</v>
      </c>
      <c r="J77">
        <f t="shared" si="8"/>
        <v>-7.153999999999994</v>
      </c>
      <c r="K77">
        <f t="shared" si="9"/>
        <v>97.35301999999999</v>
      </c>
      <c r="L77">
        <f t="shared" si="10"/>
        <v>98.51774999999999</v>
      </c>
      <c r="M77">
        <f t="shared" si="6"/>
        <v>1.1647300000000058</v>
      </c>
      <c r="N77">
        <f t="shared" si="7"/>
        <v>0.011822539593119066</v>
      </c>
    </row>
    <row r="78" spans="9:14" ht="12.75">
      <c r="I78">
        <f t="shared" si="11"/>
        <v>0.5600000000000003</v>
      </c>
      <c r="J78">
        <f t="shared" si="8"/>
        <v>-7.251999999999994</v>
      </c>
      <c r="K78">
        <f t="shared" si="9"/>
        <v>97.28049999999999</v>
      </c>
      <c r="L78">
        <f t="shared" si="10"/>
        <v>98.46336</v>
      </c>
      <c r="M78">
        <f t="shared" si="6"/>
        <v>1.1828600000000051</v>
      </c>
      <c r="N78">
        <f t="shared" si="7"/>
        <v>0.012013199630806883</v>
      </c>
    </row>
    <row r="79" spans="9:14" ht="12.75">
      <c r="I79">
        <f t="shared" si="11"/>
        <v>0.5700000000000003</v>
      </c>
      <c r="J79">
        <f t="shared" si="8"/>
        <v>-7.349999999999993</v>
      </c>
      <c r="K79">
        <f t="shared" si="9"/>
        <v>97.207</v>
      </c>
      <c r="L79">
        <f t="shared" si="10"/>
        <v>98.40799</v>
      </c>
      <c r="M79">
        <f t="shared" si="6"/>
        <v>1.2009900000000044</v>
      </c>
      <c r="N79">
        <f t="shared" si="7"/>
        <v>0.012204191956364564</v>
      </c>
    </row>
    <row r="80" spans="9:14" ht="12.75">
      <c r="I80">
        <f t="shared" si="11"/>
        <v>0.5800000000000003</v>
      </c>
      <c r="J80">
        <f t="shared" si="8"/>
        <v>-7.447999999999993</v>
      </c>
      <c r="K80">
        <f t="shared" si="9"/>
        <v>97.13252</v>
      </c>
      <c r="L80">
        <f t="shared" si="10"/>
        <v>98.35164</v>
      </c>
      <c r="M80">
        <f t="shared" si="6"/>
        <v>1.2191200000000038</v>
      </c>
      <c r="N80">
        <f t="shared" si="7"/>
        <v>0.012395522840290246</v>
      </c>
    </row>
    <row r="81" spans="9:14" ht="12.75">
      <c r="I81">
        <f t="shared" si="11"/>
        <v>0.5900000000000003</v>
      </c>
      <c r="J81">
        <f t="shared" si="8"/>
        <v>-7.545999999999993</v>
      </c>
      <c r="K81">
        <f t="shared" si="9"/>
        <v>97.05705999999999</v>
      </c>
      <c r="L81">
        <f t="shared" si="10"/>
        <v>98.29431</v>
      </c>
      <c r="M81">
        <f t="shared" si="6"/>
        <v>1.237250000000003</v>
      </c>
      <c r="N81">
        <f t="shared" si="7"/>
        <v>0.012587198587588673</v>
      </c>
    </row>
    <row r="82" spans="9:14" ht="12.75">
      <c r="I82">
        <f t="shared" si="11"/>
        <v>0.6000000000000003</v>
      </c>
      <c r="J82">
        <f t="shared" si="8"/>
        <v>-7.643999999999993</v>
      </c>
      <c r="K82">
        <f t="shared" si="9"/>
        <v>96.98061999999999</v>
      </c>
      <c r="L82">
        <f t="shared" si="10"/>
        <v>98.236</v>
      </c>
      <c r="M82">
        <f t="shared" si="6"/>
        <v>1.2553800000000166</v>
      </c>
      <c r="N82">
        <f t="shared" si="7"/>
        <v>0.012779225538499294</v>
      </c>
    </row>
    <row r="83" spans="9:14" ht="12.75">
      <c r="I83">
        <f t="shared" si="11"/>
        <v>0.6100000000000003</v>
      </c>
      <c r="J83">
        <f t="shared" si="8"/>
        <v>-7.741999999999993</v>
      </c>
      <c r="K83">
        <f t="shared" si="9"/>
        <v>96.90319999999998</v>
      </c>
      <c r="L83">
        <f t="shared" si="10"/>
        <v>98.17671</v>
      </c>
      <c r="M83">
        <f t="shared" si="6"/>
        <v>1.273510000000016</v>
      </c>
      <c r="N83">
        <f t="shared" si="7"/>
        <v>0.012971610069231448</v>
      </c>
    </row>
    <row r="84" spans="9:14" ht="12.75">
      <c r="I84">
        <f t="shared" si="11"/>
        <v>0.6200000000000003</v>
      </c>
      <c r="J84">
        <f t="shared" si="8"/>
        <v>-7.839999999999993</v>
      </c>
      <c r="K84">
        <f t="shared" si="9"/>
        <v>96.82479999999998</v>
      </c>
      <c r="L84">
        <f t="shared" si="10"/>
        <v>98.11644</v>
      </c>
      <c r="M84">
        <f t="shared" si="6"/>
        <v>1.2916400000000152</v>
      </c>
      <c r="N84">
        <f t="shared" si="7"/>
        <v>0.013164358592708982</v>
      </c>
    </row>
    <row r="85" spans="9:14" ht="12.75">
      <c r="I85">
        <f t="shared" si="11"/>
        <v>0.6300000000000003</v>
      </c>
      <c r="J85">
        <f t="shared" si="8"/>
        <v>-7.937999999999993</v>
      </c>
      <c r="K85">
        <f t="shared" si="9"/>
        <v>96.74541999999998</v>
      </c>
      <c r="L85">
        <f t="shared" si="10"/>
        <v>98.05519</v>
      </c>
      <c r="M85">
        <f t="shared" si="6"/>
        <v>1.3097700000000145</v>
      </c>
      <c r="N85">
        <f t="shared" si="7"/>
        <v>0.013357477559321589</v>
      </c>
    </row>
    <row r="86" spans="9:14" ht="12.75">
      <c r="I86">
        <f t="shared" si="11"/>
        <v>0.6400000000000003</v>
      </c>
      <c r="J86">
        <f t="shared" si="8"/>
        <v>-8.035999999999992</v>
      </c>
      <c r="K86">
        <f t="shared" si="9"/>
        <v>96.66505999999998</v>
      </c>
      <c r="L86">
        <f t="shared" si="10"/>
        <v>97.99296</v>
      </c>
      <c r="M86">
        <f t="shared" si="6"/>
        <v>1.3279000000000138</v>
      </c>
      <c r="N86">
        <f t="shared" si="7"/>
        <v>0.013550973457685266</v>
      </c>
    </row>
    <row r="87" spans="9:14" ht="12.75">
      <c r="I87">
        <f t="shared" si="11"/>
        <v>0.6500000000000004</v>
      </c>
      <c r="J87">
        <f t="shared" si="8"/>
        <v>-8.133999999999993</v>
      </c>
      <c r="K87">
        <f t="shared" si="9"/>
        <v>96.58371999999999</v>
      </c>
      <c r="L87">
        <f t="shared" si="10"/>
        <v>97.92975</v>
      </c>
      <c r="M87">
        <f t="shared" si="6"/>
        <v>1.3460300000000132</v>
      </c>
      <c r="N87">
        <f t="shared" si="7"/>
        <v>0.013744852815411181</v>
      </c>
    </row>
    <row r="88" spans="9:14" ht="12.75">
      <c r="I88">
        <f t="shared" si="11"/>
        <v>0.6600000000000004</v>
      </c>
      <c r="J88">
        <f t="shared" si="8"/>
        <v>-8.231999999999994</v>
      </c>
      <c r="K88">
        <f t="shared" si="9"/>
        <v>96.50139999999999</v>
      </c>
      <c r="L88">
        <f t="shared" si="10"/>
        <v>97.86556</v>
      </c>
      <c r="M88">
        <f t="shared" si="6"/>
        <v>1.3641600000000125</v>
      </c>
      <c r="N88">
        <f t="shared" si="7"/>
        <v>0.013939122199883313</v>
      </c>
    </row>
    <row r="89" spans="9:14" ht="12.75">
      <c r="I89">
        <f t="shared" si="11"/>
        <v>0.6700000000000004</v>
      </c>
      <c r="J89">
        <f t="shared" si="8"/>
        <v>-8.329999999999995</v>
      </c>
      <c r="K89">
        <f t="shared" si="9"/>
        <v>96.4181</v>
      </c>
      <c r="L89">
        <f t="shared" si="10"/>
        <v>97.80039</v>
      </c>
      <c r="M89">
        <f t="shared" si="6"/>
        <v>1.3822899999999976</v>
      </c>
      <c r="N89">
        <f t="shared" si="7"/>
        <v>0.01413378821904491</v>
      </c>
    </row>
    <row r="90" spans="9:14" ht="12.75">
      <c r="I90">
        <f t="shared" si="11"/>
        <v>0.6800000000000004</v>
      </c>
      <c r="J90">
        <f t="shared" si="8"/>
        <v>-8.427999999999995</v>
      </c>
      <c r="K90">
        <f t="shared" si="9"/>
        <v>96.33381999999999</v>
      </c>
      <c r="L90">
        <f t="shared" si="10"/>
        <v>97.73424</v>
      </c>
      <c r="M90">
        <f t="shared" si="6"/>
        <v>1.400420000000011</v>
      </c>
      <c r="N90">
        <f t="shared" si="7"/>
        <v>0.014328857522194996</v>
      </c>
    </row>
    <row r="91" spans="9:14" ht="12.75">
      <c r="I91">
        <f t="shared" si="11"/>
        <v>0.6900000000000004</v>
      </c>
      <c r="J91">
        <f t="shared" si="8"/>
        <v>-8.525999999999996</v>
      </c>
      <c r="K91">
        <f t="shared" si="9"/>
        <v>96.24855999999998</v>
      </c>
      <c r="L91">
        <f t="shared" si="10"/>
        <v>97.66711</v>
      </c>
      <c r="M91">
        <f t="shared" si="6"/>
        <v>1.4185500000000104</v>
      </c>
      <c r="N91">
        <f t="shared" si="7"/>
        <v>0.014524336800792103</v>
      </c>
    </row>
    <row r="92" spans="9:14" ht="12.75">
      <c r="I92">
        <f t="shared" si="11"/>
        <v>0.7000000000000004</v>
      </c>
      <c r="J92">
        <f t="shared" si="8"/>
        <v>-8.623999999999997</v>
      </c>
      <c r="K92">
        <f t="shared" si="9"/>
        <v>96.16231999999998</v>
      </c>
      <c r="L92">
        <f t="shared" si="10"/>
        <v>97.599</v>
      </c>
      <c r="M92">
        <f t="shared" si="6"/>
        <v>1.436680000000024</v>
      </c>
      <c r="N92">
        <f t="shared" si="7"/>
        <v>0.014720232789270626</v>
      </c>
    </row>
    <row r="93" spans="9:14" ht="12.75">
      <c r="I93">
        <f t="shared" si="11"/>
        <v>0.7100000000000004</v>
      </c>
      <c r="J93">
        <f t="shared" si="8"/>
        <v>-8.721999999999998</v>
      </c>
      <c r="K93">
        <f t="shared" si="9"/>
        <v>96.07509999999998</v>
      </c>
      <c r="L93">
        <f t="shared" si="10"/>
        <v>97.52991</v>
      </c>
      <c r="M93">
        <f t="shared" si="6"/>
        <v>1.4548100000000233</v>
      </c>
      <c r="N93">
        <f t="shared" si="7"/>
        <v>0.014916552265864115</v>
      </c>
    </row>
    <row r="94" spans="9:14" ht="12.75">
      <c r="I94">
        <f t="shared" si="11"/>
        <v>0.7200000000000004</v>
      </c>
      <c r="J94">
        <f t="shared" si="8"/>
        <v>-8.819999999999999</v>
      </c>
      <c r="K94">
        <f t="shared" si="9"/>
        <v>95.98689999999998</v>
      </c>
      <c r="L94">
        <f t="shared" si="10"/>
        <v>97.45984</v>
      </c>
      <c r="M94">
        <f t="shared" si="6"/>
        <v>1.4729400000000226</v>
      </c>
      <c r="N94">
        <f t="shared" si="7"/>
        <v>0.01511330205344091</v>
      </c>
    </row>
    <row r="95" spans="9:14" ht="12.75">
      <c r="I95">
        <f t="shared" si="11"/>
        <v>0.7300000000000004</v>
      </c>
      <c r="J95">
        <f t="shared" si="8"/>
        <v>-8.918</v>
      </c>
      <c r="K95">
        <f t="shared" si="9"/>
        <v>95.89771999999998</v>
      </c>
      <c r="L95">
        <f t="shared" si="10"/>
        <v>97.38879</v>
      </c>
      <c r="M95">
        <f t="shared" si="6"/>
        <v>1.4910700000000219</v>
      </c>
      <c r="N95">
        <f t="shared" si="7"/>
        <v>0.015310489020348459</v>
      </c>
    </row>
    <row r="96" spans="9:14" ht="12.75">
      <c r="I96">
        <f t="shared" si="11"/>
        <v>0.7400000000000004</v>
      </c>
      <c r="J96">
        <f t="shared" si="8"/>
        <v>-9.016</v>
      </c>
      <c r="K96">
        <f t="shared" si="9"/>
        <v>95.80755999999998</v>
      </c>
      <c r="L96">
        <f t="shared" si="10"/>
        <v>97.31676</v>
      </c>
      <c r="M96">
        <f t="shared" si="6"/>
        <v>1.5092000000000212</v>
      </c>
      <c r="N96">
        <f t="shared" si="7"/>
        <v>0.01550812008126885</v>
      </c>
    </row>
    <row r="97" spans="9:14" ht="12.75">
      <c r="I97">
        <f t="shared" si="11"/>
        <v>0.7500000000000004</v>
      </c>
      <c r="J97">
        <f t="shared" si="8"/>
        <v>-9.114</v>
      </c>
      <c r="K97">
        <f t="shared" si="9"/>
        <v>95.71641999999999</v>
      </c>
      <c r="L97">
        <f t="shared" si="10"/>
        <v>97.24374999999999</v>
      </c>
      <c r="M97">
        <f t="shared" si="6"/>
        <v>1.5273300000000063</v>
      </c>
      <c r="N97">
        <f t="shared" si="7"/>
        <v>0.015706202198084777</v>
      </c>
    </row>
    <row r="98" spans="9:14" ht="12.75">
      <c r="I98">
        <f t="shared" si="11"/>
        <v>0.7600000000000005</v>
      </c>
      <c r="J98">
        <f t="shared" si="8"/>
        <v>-9.212000000000002</v>
      </c>
      <c r="K98">
        <f t="shared" si="9"/>
        <v>95.62429999999999</v>
      </c>
      <c r="L98">
        <f t="shared" si="10"/>
        <v>97.16976</v>
      </c>
      <c r="M98">
        <f t="shared" si="6"/>
        <v>1.5454600000000056</v>
      </c>
      <c r="N98">
        <f t="shared" si="7"/>
        <v>0.0159047423807572</v>
      </c>
    </row>
    <row r="99" spans="9:14" ht="12.75">
      <c r="I99">
        <f t="shared" si="11"/>
        <v>0.7700000000000005</v>
      </c>
      <c r="J99">
        <f t="shared" si="8"/>
        <v>-9.310000000000002</v>
      </c>
      <c r="K99">
        <f t="shared" si="9"/>
        <v>95.53119999999998</v>
      </c>
      <c r="L99">
        <f t="shared" si="10"/>
        <v>97.09478999999999</v>
      </c>
      <c r="M99">
        <f t="shared" si="6"/>
        <v>1.563590000000005</v>
      </c>
      <c r="N99">
        <f t="shared" si="7"/>
        <v>0.016103747688212777</v>
      </c>
    </row>
    <row r="100" spans="9:14" ht="12.75">
      <c r="I100">
        <f t="shared" si="11"/>
        <v>0.7800000000000005</v>
      </c>
      <c r="J100">
        <f t="shared" si="8"/>
        <v>-9.408000000000003</v>
      </c>
      <c r="K100">
        <f t="shared" si="9"/>
        <v>95.43711999999998</v>
      </c>
      <c r="L100">
        <f t="shared" si="10"/>
        <v>97.01884</v>
      </c>
      <c r="M100">
        <f t="shared" si="6"/>
        <v>1.5817200000000184</v>
      </c>
      <c r="N100">
        <f t="shared" si="7"/>
        <v>0.016303225229244326</v>
      </c>
    </row>
    <row r="101" spans="9:14" ht="12.75">
      <c r="I101">
        <f t="shared" si="11"/>
        <v>0.7900000000000005</v>
      </c>
      <c r="J101">
        <f t="shared" si="8"/>
        <v>-9.506000000000004</v>
      </c>
      <c r="K101">
        <f t="shared" si="9"/>
        <v>95.34205999999998</v>
      </c>
      <c r="L101">
        <f t="shared" si="10"/>
        <v>96.94191</v>
      </c>
      <c r="M101">
        <f t="shared" si="6"/>
        <v>1.5998500000000178</v>
      </c>
      <c r="N101">
        <f t="shared" si="7"/>
        <v>0.016503182163421556</v>
      </c>
    </row>
    <row r="102" spans="9:14" ht="12.75">
      <c r="I102">
        <f>I101+deltat</f>
        <v>0.8000000000000005</v>
      </c>
      <c r="J102">
        <f t="shared" si="8"/>
        <v>-9.604000000000005</v>
      </c>
      <c r="K102">
        <f t="shared" si="9"/>
        <v>95.24601999999997</v>
      </c>
      <c r="L102">
        <f t="shared" si="10"/>
        <v>96.86399999999999</v>
      </c>
      <c r="M102">
        <f t="shared" si="6"/>
        <v>1.617980000000017</v>
      </c>
      <c r="N102">
        <f t="shared" si="7"/>
        <v>0.016703625702015376</v>
      </c>
    </row>
    <row r="103" spans="9:14" ht="12.75">
      <c r="I103">
        <f>I102+deltat</f>
        <v>0.8100000000000005</v>
      </c>
      <c r="J103">
        <f t="shared" si="8"/>
        <v>-9.702000000000005</v>
      </c>
      <c r="K103">
        <f t="shared" si="9"/>
        <v>95.14899999999997</v>
      </c>
      <c r="L103">
        <f t="shared" si="10"/>
        <v>96.78511</v>
      </c>
      <c r="M103">
        <f t="shared" si="6"/>
        <v>1.6361100000000306</v>
      </c>
      <c r="N103">
        <f t="shared" si="7"/>
        <v>0.016904563108933086</v>
      </c>
    </row>
    <row r="104" spans="9:14" ht="12.75">
      <c r="I104">
        <f aca="true" t="shared" si="12" ref="I104:I143">I103+deltat</f>
        <v>0.8200000000000005</v>
      </c>
      <c r="J104">
        <f t="shared" si="8"/>
        <v>-9.800000000000006</v>
      </c>
      <c r="K104">
        <f t="shared" si="9"/>
        <v>95.05099999999997</v>
      </c>
      <c r="L104">
        <f t="shared" si="10"/>
        <v>96.70523999999999</v>
      </c>
      <c r="M104">
        <f t="shared" si="6"/>
        <v>1.6542400000000157</v>
      </c>
      <c r="N104">
        <f t="shared" si="7"/>
        <v>0.017106001701665968</v>
      </c>
    </row>
    <row r="105" spans="9:14" ht="12.75">
      <c r="I105">
        <f t="shared" si="12"/>
        <v>0.8300000000000005</v>
      </c>
      <c r="J105">
        <f t="shared" si="8"/>
        <v>-9.898000000000007</v>
      </c>
      <c r="K105">
        <f t="shared" si="9"/>
        <v>94.95201999999998</v>
      </c>
      <c r="L105">
        <f t="shared" si="10"/>
        <v>96.62438999999999</v>
      </c>
      <c r="M105">
        <f t="shared" si="6"/>
        <v>1.672370000000015</v>
      </c>
      <c r="N105">
        <f t="shared" si="7"/>
        <v>0.017307948852251644</v>
      </c>
    </row>
    <row r="106" spans="9:14" ht="12.75">
      <c r="I106">
        <f t="shared" si="12"/>
        <v>0.8400000000000005</v>
      </c>
      <c r="J106">
        <f t="shared" si="8"/>
        <v>-9.996000000000008</v>
      </c>
      <c r="K106">
        <f t="shared" si="9"/>
        <v>94.85205999999998</v>
      </c>
      <c r="L106">
        <f t="shared" si="10"/>
        <v>96.54256</v>
      </c>
      <c r="M106">
        <f t="shared" si="6"/>
        <v>1.6905000000000143</v>
      </c>
      <c r="N106">
        <f t="shared" si="7"/>
        <v>0.01751041198824658</v>
      </c>
    </row>
    <row r="107" spans="9:14" ht="12.75">
      <c r="I107">
        <f t="shared" si="12"/>
        <v>0.8500000000000005</v>
      </c>
      <c r="J107">
        <f t="shared" si="8"/>
        <v>-10.094000000000008</v>
      </c>
      <c r="K107">
        <f t="shared" si="9"/>
        <v>94.75111999999999</v>
      </c>
      <c r="L107">
        <f t="shared" si="10"/>
        <v>96.45975</v>
      </c>
      <c r="M107">
        <f t="shared" si="6"/>
        <v>1.7086300000000136</v>
      </c>
      <c r="N107">
        <f t="shared" si="7"/>
        <v>0.0177133985937141</v>
      </c>
    </row>
    <row r="108" spans="9:14" ht="12.75">
      <c r="I108">
        <f t="shared" si="12"/>
        <v>0.8600000000000005</v>
      </c>
      <c r="J108">
        <f t="shared" si="8"/>
        <v>-10.192000000000009</v>
      </c>
      <c r="K108">
        <f t="shared" si="9"/>
        <v>94.64919999999998</v>
      </c>
      <c r="L108">
        <f t="shared" si="10"/>
        <v>96.37595999999999</v>
      </c>
      <c r="M108">
        <f t="shared" si="6"/>
        <v>1.726760000000013</v>
      </c>
      <c r="N108">
        <f t="shared" si="7"/>
        <v>0.017916916210225176</v>
      </c>
    </row>
    <row r="109" spans="9:14" ht="12.75">
      <c r="I109">
        <f t="shared" si="12"/>
        <v>0.8700000000000006</v>
      </c>
      <c r="J109">
        <f t="shared" si="8"/>
        <v>-10.29000000000001</v>
      </c>
      <c r="K109">
        <f t="shared" si="9"/>
        <v>94.54629999999997</v>
      </c>
      <c r="L109">
        <f t="shared" si="10"/>
        <v>96.29119</v>
      </c>
      <c r="M109">
        <f t="shared" si="6"/>
        <v>1.7448900000000265</v>
      </c>
      <c r="N109">
        <f t="shared" si="7"/>
        <v>0.018120972437873355</v>
      </c>
    </row>
    <row r="110" spans="9:14" ht="12.75">
      <c r="I110">
        <f t="shared" si="12"/>
        <v>0.8800000000000006</v>
      </c>
      <c r="J110">
        <f t="shared" si="8"/>
        <v>-10.38800000000001</v>
      </c>
      <c r="K110">
        <f t="shared" si="9"/>
        <v>94.44241999999997</v>
      </c>
      <c r="L110">
        <f t="shared" si="10"/>
        <v>96.20544</v>
      </c>
      <c r="M110">
        <f t="shared" si="6"/>
        <v>1.7630200000000258</v>
      </c>
      <c r="N110">
        <f t="shared" si="7"/>
        <v>0.018325574936303247</v>
      </c>
    </row>
    <row r="111" spans="9:14" ht="12.75">
      <c r="I111">
        <f t="shared" si="12"/>
        <v>0.8900000000000006</v>
      </c>
      <c r="J111">
        <f t="shared" si="8"/>
        <v>-10.486000000000011</v>
      </c>
      <c r="K111">
        <f t="shared" si="9"/>
        <v>94.33755999999997</v>
      </c>
      <c r="L111">
        <f t="shared" si="10"/>
        <v>96.11871</v>
      </c>
      <c r="M111">
        <f t="shared" si="6"/>
        <v>1.781150000000025</v>
      </c>
      <c r="N111">
        <f t="shared" si="7"/>
        <v>0.018530731425754936</v>
      </c>
    </row>
    <row r="112" spans="9:14" ht="12.75">
      <c r="I112">
        <f t="shared" si="12"/>
        <v>0.9000000000000006</v>
      </c>
      <c r="J112">
        <f t="shared" si="8"/>
        <v>-10.584000000000012</v>
      </c>
      <c r="K112">
        <f t="shared" si="9"/>
        <v>94.23171999999997</v>
      </c>
      <c r="L112">
        <f t="shared" si="10"/>
        <v>96.03099999999999</v>
      </c>
      <c r="M112">
        <f t="shared" si="6"/>
        <v>1.7992800000000244</v>
      </c>
      <c r="N112">
        <f t="shared" si="7"/>
        <v>0.0187364496881218</v>
      </c>
    </row>
    <row r="113" spans="9:14" ht="12.75">
      <c r="I113">
        <f t="shared" si="12"/>
        <v>0.9100000000000006</v>
      </c>
      <c r="J113">
        <f t="shared" si="8"/>
        <v>-10.682000000000013</v>
      </c>
      <c r="K113">
        <f t="shared" si="9"/>
        <v>94.12489999999997</v>
      </c>
      <c r="L113">
        <f t="shared" si="10"/>
        <v>95.94230999999999</v>
      </c>
      <c r="M113">
        <f t="shared" si="6"/>
        <v>1.8174100000000237</v>
      </c>
      <c r="N113">
        <f t="shared" si="7"/>
        <v>0.0189427375680242</v>
      </c>
    </row>
    <row r="114" spans="9:14" ht="12.75">
      <c r="I114">
        <f t="shared" si="12"/>
        <v>0.9200000000000006</v>
      </c>
      <c r="J114">
        <f t="shared" si="8"/>
        <v>-10.780000000000014</v>
      </c>
      <c r="K114">
        <f t="shared" si="9"/>
        <v>94.01709999999997</v>
      </c>
      <c r="L114">
        <f t="shared" si="10"/>
        <v>95.85264</v>
      </c>
      <c r="M114">
        <f t="shared" si="6"/>
        <v>1.835540000000023</v>
      </c>
      <c r="N114">
        <f t="shared" si="7"/>
        <v>0.01914960297389851</v>
      </c>
    </row>
    <row r="115" spans="9:14" ht="12.75">
      <c r="I115">
        <f t="shared" si="12"/>
        <v>0.9300000000000006</v>
      </c>
      <c r="J115">
        <f t="shared" si="8"/>
        <v>-10.878000000000014</v>
      </c>
      <c r="K115">
        <f t="shared" si="9"/>
        <v>93.90831999999997</v>
      </c>
      <c r="L115">
        <f t="shared" si="10"/>
        <v>95.76199</v>
      </c>
      <c r="M115">
        <f t="shared" si="6"/>
        <v>1.8536700000000224</v>
      </c>
      <c r="N115">
        <f t="shared" si="7"/>
        <v>0.019357053879101953</v>
      </c>
    </row>
    <row r="116" spans="9:14" ht="12.75">
      <c r="I116">
        <f t="shared" si="12"/>
        <v>0.9400000000000006</v>
      </c>
      <c r="J116">
        <f t="shared" si="8"/>
        <v>-10.976000000000015</v>
      </c>
      <c r="K116">
        <f t="shared" si="9"/>
        <v>93.79855999999998</v>
      </c>
      <c r="L116">
        <f t="shared" si="10"/>
        <v>95.67035999999999</v>
      </c>
      <c r="M116">
        <f t="shared" si="6"/>
        <v>1.8718000000000075</v>
      </c>
      <c r="N116">
        <f t="shared" si="7"/>
        <v>0.019565098323033464</v>
      </c>
    </row>
    <row r="117" spans="9:14" ht="12.75">
      <c r="I117">
        <f t="shared" si="12"/>
        <v>0.9500000000000006</v>
      </c>
      <c r="J117">
        <f t="shared" si="8"/>
        <v>-11.074000000000016</v>
      </c>
      <c r="K117">
        <f t="shared" si="9"/>
        <v>93.68781999999997</v>
      </c>
      <c r="L117">
        <f t="shared" si="10"/>
        <v>95.57775</v>
      </c>
      <c r="M117">
        <f t="shared" si="6"/>
        <v>1.889930000000021</v>
      </c>
      <c r="N117">
        <f t="shared" si="7"/>
        <v>0.019773744412271907</v>
      </c>
    </row>
    <row r="118" spans="9:14" ht="12.75">
      <c r="I118">
        <f t="shared" si="12"/>
        <v>0.9600000000000006</v>
      </c>
      <c r="J118">
        <f t="shared" si="8"/>
        <v>-11.172000000000017</v>
      </c>
      <c r="K118">
        <f t="shared" si="9"/>
        <v>93.57609999999997</v>
      </c>
      <c r="L118">
        <f t="shared" si="10"/>
        <v>95.48415999999999</v>
      </c>
      <c r="M118">
        <f t="shared" si="6"/>
        <v>1.9080600000000203</v>
      </c>
      <c r="N118">
        <f t="shared" si="7"/>
        <v>0.01998300032172897</v>
      </c>
    </row>
    <row r="119" spans="9:14" ht="12.75">
      <c r="I119">
        <f t="shared" si="12"/>
        <v>0.9700000000000006</v>
      </c>
      <c r="J119">
        <f t="shared" si="8"/>
        <v>-11.270000000000017</v>
      </c>
      <c r="K119">
        <f t="shared" si="9"/>
        <v>93.46339999999996</v>
      </c>
      <c r="L119">
        <f t="shared" si="10"/>
        <v>95.38959</v>
      </c>
      <c r="M119">
        <f t="shared" si="6"/>
        <v>1.9261900000000338</v>
      </c>
      <c r="N119">
        <f t="shared" si="7"/>
        <v>0.020192874295822363</v>
      </c>
    </row>
    <row r="120" spans="9:14" ht="12.75">
      <c r="I120">
        <f t="shared" si="12"/>
        <v>0.9800000000000006</v>
      </c>
      <c r="J120">
        <f t="shared" si="8"/>
        <v>-11.368000000000018</v>
      </c>
      <c r="K120">
        <f t="shared" si="9"/>
        <v>93.34971999999996</v>
      </c>
      <c r="L120">
        <f t="shared" si="10"/>
        <v>95.29404</v>
      </c>
      <c r="M120">
        <f t="shared" si="6"/>
        <v>1.9443200000000331</v>
      </c>
      <c r="N120">
        <f t="shared" si="7"/>
        <v>0.020403374649663644</v>
      </c>
    </row>
    <row r="121" spans="9:14" ht="12.75">
      <c r="I121">
        <f t="shared" si="12"/>
        <v>0.9900000000000007</v>
      </c>
      <c r="J121">
        <f t="shared" si="8"/>
        <v>-11.466000000000019</v>
      </c>
      <c r="K121">
        <f t="shared" si="9"/>
        <v>93.23505999999996</v>
      </c>
      <c r="L121">
        <f t="shared" si="10"/>
        <v>95.19751</v>
      </c>
      <c r="M121">
        <f t="shared" si="6"/>
        <v>1.9624500000000324</v>
      </c>
      <c r="N121">
        <f t="shared" si="7"/>
        <v>0.020614509770266392</v>
      </c>
    </row>
    <row r="122" spans="9:14" ht="12.75">
      <c r="I122">
        <f t="shared" si="12"/>
        <v>1.0000000000000007</v>
      </c>
      <c r="J122">
        <f t="shared" si="8"/>
        <v>-11.56400000000002</v>
      </c>
      <c r="K122">
        <f t="shared" si="9"/>
        <v>93.11941999999996</v>
      </c>
      <c r="L122">
        <f t="shared" si="10"/>
        <v>95.1</v>
      </c>
      <c r="M122">
        <f t="shared" si="6"/>
        <v>1.9805800000000318</v>
      </c>
      <c r="N122">
        <f t="shared" si="7"/>
        <v>0.020826288117771104</v>
      </c>
    </row>
    <row r="123" spans="9:14" ht="12.75">
      <c r="I123">
        <f t="shared" si="12"/>
        <v>1.0100000000000007</v>
      </c>
      <c r="J123">
        <f t="shared" si="8"/>
        <v>-11.66200000000002</v>
      </c>
      <c r="K123">
        <f t="shared" si="9"/>
        <v>93.00279999999997</v>
      </c>
      <c r="L123">
        <f t="shared" si="10"/>
        <v>95.00151</v>
      </c>
      <c r="M123">
        <f t="shared" si="6"/>
        <v>1.998710000000031</v>
      </c>
      <c r="N123">
        <f t="shared" si="7"/>
        <v>0.021038718226689568</v>
      </c>
    </row>
    <row r="124" spans="9:14" ht="12.75">
      <c r="I124">
        <f t="shared" si="12"/>
        <v>1.0200000000000007</v>
      </c>
      <c r="J124">
        <f t="shared" si="8"/>
        <v>-11.760000000000021</v>
      </c>
      <c r="K124">
        <f t="shared" si="9"/>
        <v>92.88519999999997</v>
      </c>
      <c r="L124">
        <f t="shared" si="10"/>
        <v>94.90204</v>
      </c>
      <c r="M124">
        <f t="shared" si="6"/>
        <v>2.0168400000000304</v>
      </c>
      <c r="N124">
        <f t="shared" si="7"/>
        <v>0.02125180870716826</v>
      </c>
    </row>
    <row r="125" spans="9:14" ht="12.75">
      <c r="I125">
        <f t="shared" si="12"/>
        <v>1.0300000000000007</v>
      </c>
      <c r="J125">
        <f t="shared" si="8"/>
        <v>-11.858000000000022</v>
      </c>
      <c r="K125">
        <f t="shared" si="9"/>
        <v>92.76661999999997</v>
      </c>
      <c r="L125">
        <f t="shared" si="10"/>
        <v>94.80158999999999</v>
      </c>
      <c r="M125">
        <f t="shared" si="6"/>
        <v>2.0349700000000155</v>
      </c>
      <c r="N125">
        <f t="shared" si="7"/>
        <v>0.02146556824627114</v>
      </c>
    </row>
    <row r="126" spans="9:14" ht="12.75">
      <c r="I126">
        <f t="shared" si="12"/>
        <v>1.0400000000000007</v>
      </c>
      <c r="J126">
        <f t="shared" si="8"/>
        <v>-11.956000000000023</v>
      </c>
      <c r="K126">
        <f t="shared" si="9"/>
        <v>92.64705999999997</v>
      </c>
      <c r="L126">
        <f t="shared" si="10"/>
        <v>94.70016</v>
      </c>
      <c r="M126">
        <f t="shared" si="6"/>
        <v>2.053100000000029</v>
      </c>
      <c r="N126">
        <f t="shared" si="7"/>
        <v>0.021680005609283334</v>
      </c>
    </row>
    <row r="127" spans="9:14" ht="12.75">
      <c r="I127">
        <f t="shared" si="12"/>
        <v>1.0500000000000007</v>
      </c>
      <c r="J127">
        <f t="shared" si="8"/>
        <v>-12.054000000000023</v>
      </c>
      <c r="K127">
        <f t="shared" si="9"/>
        <v>92.52651999999996</v>
      </c>
      <c r="L127">
        <f t="shared" si="10"/>
        <v>94.59774999999999</v>
      </c>
      <c r="M127">
        <f t="shared" si="6"/>
        <v>2.0712300000000283</v>
      </c>
      <c r="N127">
        <f t="shared" si="7"/>
        <v>0.02189512964103299</v>
      </c>
    </row>
    <row r="128" spans="9:14" ht="12.75">
      <c r="I128">
        <f t="shared" si="12"/>
        <v>1.0600000000000007</v>
      </c>
      <c r="J128">
        <f t="shared" si="8"/>
        <v>-12.152000000000024</v>
      </c>
      <c r="K128">
        <f t="shared" si="9"/>
        <v>92.40499999999996</v>
      </c>
      <c r="L128">
        <f t="shared" si="10"/>
        <v>94.49435999999999</v>
      </c>
      <c r="M128">
        <f t="shared" si="6"/>
        <v>2.0893600000000276</v>
      </c>
      <c r="N128">
        <f t="shared" si="7"/>
        <v>0.022110949267236987</v>
      </c>
    </row>
    <row r="129" spans="9:14" ht="12.75">
      <c r="I129">
        <f t="shared" si="12"/>
        <v>1.0700000000000007</v>
      </c>
      <c r="J129">
        <f t="shared" si="8"/>
        <v>-12.250000000000025</v>
      </c>
      <c r="K129">
        <f t="shared" si="9"/>
        <v>92.28249999999996</v>
      </c>
      <c r="L129">
        <f t="shared" si="10"/>
        <v>94.38999</v>
      </c>
      <c r="M129">
        <f t="shared" si="6"/>
        <v>2.107490000000041</v>
      </c>
      <c r="N129">
        <f t="shared" si="7"/>
        <v>0.022327473495865835</v>
      </c>
    </row>
    <row r="130" spans="9:14" ht="12.75">
      <c r="I130">
        <f t="shared" si="12"/>
        <v>1.0800000000000007</v>
      </c>
      <c r="J130">
        <f t="shared" si="8"/>
        <v>-12.348000000000026</v>
      </c>
      <c r="K130">
        <f t="shared" si="9"/>
        <v>92.15901999999996</v>
      </c>
      <c r="L130">
        <f t="shared" si="10"/>
        <v>94.28464</v>
      </c>
      <c r="M130">
        <f t="shared" si="6"/>
        <v>2.1256200000000405</v>
      </c>
      <c r="N130">
        <f t="shared" si="7"/>
        <v>0.02254471141853053</v>
      </c>
    </row>
    <row r="131" spans="9:14" ht="12.75">
      <c r="I131">
        <f t="shared" si="12"/>
        <v>1.0900000000000007</v>
      </c>
      <c r="J131">
        <f t="shared" si="8"/>
        <v>-12.446000000000026</v>
      </c>
      <c r="K131">
        <f t="shared" si="9"/>
        <v>92.03455999999996</v>
      </c>
      <c r="L131">
        <f t="shared" si="10"/>
        <v>94.17831</v>
      </c>
      <c r="M131">
        <f t="shared" si="6"/>
        <v>2.14375000000004</v>
      </c>
      <c r="N131">
        <f t="shared" si="7"/>
        <v>0.02276267221189295</v>
      </c>
    </row>
    <row r="132" spans="9:14" ht="12.75">
      <c r="I132">
        <f t="shared" si="12"/>
        <v>1.1000000000000008</v>
      </c>
      <c r="J132">
        <f t="shared" si="8"/>
        <v>-12.544000000000027</v>
      </c>
      <c r="K132">
        <f t="shared" si="9"/>
        <v>91.90911999999996</v>
      </c>
      <c r="L132">
        <f t="shared" si="10"/>
        <v>94.071</v>
      </c>
      <c r="M132">
        <f t="shared" si="6"/>
        <v>2.161880000000039</v>
      </c>
      <c r="N132">
        <f t="shared" si="7"/>
        <v>0.02298136513909748</v>
      </c>
    </row>
    <row r="133" spans="9:14" ht="12.75">
      <c r="I133">
        <f t="shared" si="12"/>
        <v>1.1100000000000008</v>
      </c>
      <c r="J133">
        <f t="shared" si="8"/>
        <v>-12.642000000000028</v>
      </c>
      <c r="K133">
        <f t="shared" si="9"/>
        <v>91.78269999999996</v>
      </c>
      <c r="L133">
        <f t="shared" si="10"/>
        <v>93.96270999999999</v>
      </c>
      <c r="M133">
        <f aca="true" t="shared" si="13" ref="M133:M196">L133-K133</f>
        <v>2.180010000000024</v>
      </c>
      <c r="N133">
        <f aca="true" t="shared" si="14" ref="N133:N196">M133/L133</f>
        <v>0.023200799551226486</v>
      </c>
    </row>
    <row r="134" spans="9:14" ht="12.75">
      <c r="I134">
        <f t="shared" si="12"/>
        <v>1.1200000000000008</v>
      </c>
      <c r="J134">
        <f aca="true" t="shared" si="15" ref="J134:J197">J133+gravity*deltat</f>
        <v>-12.740000000000029</v>
      </c>
      <c r="K134">
        <f aca="true" t="shared" si="16" ref="K134:K197">K133+J134*deltat</f>
        <v>91.65529999999997</v>
      </c>
      <c r="L134">
        <f aca="true" t="shared" si="17" ref="L134:L197">Ho+Vo*I134+0.5*gravity*I134^2</f>
        <v>93.85343999999999</v>
      </c>
      <c r="M134">
        <f t="shared" si="13"/>
        <v>2.1981400000000235</v>
      </c>
      <c r="N134">
        <f t="shared" si="14"/>
        <v>0.023420984888780035</v>
      </c>
    </row>
    <row r="135" spans="9:14" ht="12.75">
      <c r="I135">
        <f t="shared" si="12"/>
        <v>1.1300000000000008</v>
      </c>
      <c r="J135">
        <f t="shared" si="15"/>
        <v>-12.83800000000003</v>
      </c>
      <c r="K135">
        <f t="shared" si="16"/>
        <v>91.52691999999996</v>
      </c>
      <c r="L135">
        <f t="shared" si="17"/>
        <v>93.74319</v>
      </c>
      <c r="M135">
        <f t="shared" si="13"/>
        <v>2.216270000000037</v>
      </c>
      <c r="N135">
        <f t="shared" si="14"/>
        <v>0.023641930683178554</v>
      </c>
    </row>
    <row r="136" spans="9:14" ht="12.75">
      <c r="I136">
        <f t="shared" si="12"/>
        <v>1.1400000000000008</v>
      </c>
      <c r="J136">
        <f t="shared" si="15"/>
        <v>-12.93600000000003</v>
      </c>
      <c r="K136">
        <f t="shared" si="16"/>
        <v>91.39755999999996</v>
      </c>
      <c r="L136">
        <f t="shared" si="17"/>
        <v>93.63195999999999</v>
      </c>
      <c r="M136">
        <f t="shared" si="13"/>
        <v>2.2344000000000364</v>
      </c>
      <c r="N136">
        <f t="shared" si="14"/>
        <v>0.023863646558290957</v>
      </c>
    </row>
    <row r="137" spans="9:14" ht="12.75">
      <c r="I137">
        <f t="shared" si="12"/>
        <v>1.1500000000000008</v>
      </c>
      <c r="J137">
        <f t="shared" si="15"/>
        <v>-13.034000000000031</v>
      </c>
      <c r="K137">
        <f t="shared" si="16"/>
        <v>91.26721999999995</v>
      </c>
      <c r="L137">
        <f t="shared" si="17"/>
        <v>93.51974999999999</v>
      </c>
      <c r="M137">
        <f t="shared" si="13"/>
        <v>2.2525300000000357</v>
      </c>
      <c r="N137">
        <f t="shared" si="14"/>
        <v>0.024086142231988815</v>
      </c>
    </row>
    <row r="138" spans="9:14" ht="12.75">
      <c r="I138">
        <f t="shared" si="12"/>
        <v>1.1600000000000008</v>
      </c>
      <c r="J138">
        <f t="shared" si="15"/>
        <v>-13.132000000000032</v>
      </c>
      <c r="K138">
        <f t="shared" si="16"/>
        <v>91.13589999999995</v>
      </c>
      <c r="L138">
        <f t="shared" si="17"/>
        <v>93.40655999999998</v>
      </c>
      <c r="M138">
        <f t="shared" si="13"/>
        <v>2.270660000000035</v>
      </c>
      <c r="N138">
        <f t="shared" si="14"/>
        <v>0.024309427517725045</v>
      </c>
    </row>
    <row r="139" spans="9:14" ht="12.75">
      <c r="I139">
        <f t="shared" si="12"/>
        <v>1.1700000000000008</v>
      </c>
      <c r="J139">
        <f t="shared" si="15"/>
        <v>-13.230000000000032</v>
      </c>
      <c r="K139">
        <f t="shared" si="16"/>
        <v>91.00359999999995</v>
      </c>
      <c r="L139">
        <f t="shared" si="17"/>
        <v>93.29238999999998</v>
      </c>
      <c r="M139">
        <f t="shared" si="13"/>
        <v>2.2887900000000343</v>
      </c>
      <c r="N139">
        <f t="shared" si="14"/>
        <v>0.024533512326139727</v>
      </c>
    </row>
    <row r="140" spans="9:14" ht="12.75">
      <c r="I140">
        <f t="shared" si="12"/>
        <v>1.1800000000000008</v>
      </c>
      <c r="J140">
        <f t="shared" si="15"/>
        <v>-13.328000000000033</v>
      </c>
      <c r="K140">
        <f t="shared" si="16"/>
        <v>90.87031999999995</v>
      </c>
      <c r="L140">
        <f t="shared" si="17"/>
        <v>93.17723999999998</v>
      </c>
      <c r="M140">
        <f t="shared" si="13"/>
        <v>2.3069200000000336</v>
      </c>
      <c r="N140">
        <f t="shared" si="14"/>
        <v>0.024758406666692788</v>
      </c>
    </row>
    <row r="141" spans="9:14" ht="12.75">
      <c r="I141">
        <f t="shared" si="12"/>
        <v>1.1900000000000008</v>
      </c>
      <c r="J141">
        <f t="shared" si="15"/>
        <v>-13.426000000000034</v>
      </c>
      <c r="K141">
        <f t="shared" si="16"/>
        <v>90.73605999999995</v>
      </c>
      <c r="L141">
        <f t="shared" si="17"/>
        <v>93.06110999999999</v>
      </c>
      <c r="M141">
        <f t="shared" si="13"/>
        <v>2.325050000000033</v>
      </c>
      <c r="N141">
        <f t="shared" si="14"/>
        <v>0.02498412064932423</v>
      </c>
    </row>
    <row r="142" spans="9:14" ht="12.75">
      <c r="I142">
        <f t="shared" si="12"/>
        <v>1.2000000000000008</v>
      </c>
      <c r="J142">
        <f t="shared" si="15"/>
        <v>-13.524000000000035</v>
      </c>
      <c r="K142">
        <f t="shared" si="16"/>
        <v>90.60081999999996</v>
      </c>
      <c r="L142">
        <f t="shared" si="17"/>
        <v>92.94399999999999</v>
      </c>
      <c r="M142">
        <f t="shared" si="13"/>
        <v>2.3431800000000322</v>
      </c>
      <c r="N142">
        <f t="shared" si="14"/>
        <v>0.025210664486142544</v>
      </c>
    </row>
    <row r="143" spans="9:14" ht="12.75">
      <c r="I143">
        <f t="shared" si="12"/>
        <v>1.2100000000000009</v>
      </c>
      <c r="J143">
        <f t="shared" si="15"/>
        <v>-13.622000000000035</v>
      </c>
      <c r="K143">
        <f t="shared" si="16"/>
        <v>90.46459999999996</v>
      </c>
      <c r="L143">
        <f t="shared" si="17"/>
        <v>92.82591</v>
      </c>
      <c r="M143">
        <f t="shared" si="13"/>
        <v>2.3613100000000316</v>
      </c>
      <c r="N143">
        <f t="shared" si="14"/>
        <v>0.025438048493141966</v>
      </c>
    </row>
    <row r="144" spans="9:14" ht="12.75">
      <c r="I144">
        <f aca="true" t="shared" si="18" ref="I144:I207">I143+deltat</f>
        <v>1.2200000000000009</v>
      </c>
      <c r="J144">
        <f t="shared" si="15"/>
        <v>-13.720000000000036</v>
      </c>
      <c r="K144">
        <f t="shared" si="16"/>
        <v>90.32739999999995</v>
      </c>
      <c r="L144">
        <f t="shared" si="17"/>
        <v>92.70683999999999</v>
      </c>
      <c r="M144">
        <f t="shared" si="13"/>
        <v>2.379440000000031</v>
      </c>
      <c r="N144">
        <f t="shared" si="14"/>
        <v>0.02566628309194911</v>
      </c>
    </row>
    <row r="145" spans="9:14" ht="12.75">
      <c r="I145">
        <f t="shared" si="18"/>
        <v>1.2300000000000009</v>
      </c>
      <c r="J145">
        <f t="shared" si="15"/>
        <v>-13.818000000000037</v>
      </c>
      <c r="K145">
        <f t="shared" si="16"/>
        <v>90.18921999999995</v>
      </c>
      <c r="L145">
        <f t="shared" si="17"/>
        <v>92.58679</v>
      </c>
      <c r="M145">
        <f t="shared" si="13"/>
        <v>2.3975700000000444</v>
      </c>
      <c r="N145">
        <f t="shared" si="14"/>
        <v>0.025895378811599847</v>
      </c>
    </row>
    <row r="146" spans="9:14" ht="12.75">
      <c r="I146">
        <f t="shared" si="18"/>
        <v>1.2400000000000009</v>
      </c>
      <c r="J146">
        <f t="shared" si="15"/>
        <v>-13.916000000000038</v>
      </c>
      <c r="K146">
        <f t="shared" si="16"/>
        <v>90.05005999999995</v>
      </c>
      <c r="L146">
        <f t="shared" si="17"/>
        <v>92.46575999999999</v>
      </c>
      <c r="M146">
        <f t="shared" si="13"/>
        <v>2.4157000000000437</v>
      </c>
      <c r="N146">
        <f t="shared" si="14"/>
        <v>0.02612534629034622</v>
      </c>
    </row>
    <row r="147" spans="9:14" ht="12.75">
      <c r="I147">
        <f t="shared" si="18"/>
        <v>1.2500000000000009</v>
      </c>
      <c r="J147">
        <f t="shared" si="15"/>
        <v>-14.014000000000038</v>
      </c>
      <c r="K147">
        <f t="shared" si="16"/>
        <v>89.90991999999994</v>
      </c>
      <c r="L147">
        <f t="shared" si="17"/>
        <v>92.34374999999999</v>
      </c>
      <c r="M147">
        <f t="shared" si="13"/>
        <v>2.433830000000043</v>
      </c>
      <c r="N147">
        <f t="shared" si="14"/>
        <v>0.02635619627749624</v>
      </c>
    </row>
    <row r="148" spans="9:14" ht="12.75">
      <c r="I148">
        <f t="shared" si="18"/>
        <v>1.260000000000001</v>
      </c>
      <c r="J148">
        <f t="shared" si="15"/>
        <v>-14.11200000000004</v>
      </c>
      <c r="K148">
        <f t="shared" si="16"/>
        <v>89.76879999999994</v>
      </c>
      <c r="L148">
        <f t="shared" si="17"/>
        <v>92.22075999999998</v>
      </c>
      <c r="M148">
        <f t="shared" si="13"/>
        <v>2.4519600000000423</v>
      </c>
      <c r="N148">
        <f t="shared" si="14"/>
        <v>0.02658793963528432</v>
      </c>
    </row>
    <row r="149" spans="9:14" ht="12.75">
      <c r="I149">
        <f t="shared" si="18"/>
        <v>1.270000000000001</v>
      </c>
      <c r="J149">
        <f t="shared" si="15"/>
        <v>-14.21000000000004</v>
      </c>
      <c r="K149">
        <f t="shared" si="16"/>
        <v>89.62669999999994</v>
      </c>
      <c r="L149">
        <f t="shared" si="17"/>
        <v>92.09678999999998</v>
      </c>
      <c r="M149">
        <f t="shared" si="13"/>
        <v>2.4700900000000416</v>
      </c>
      <c r="N149">
        <f t="shared" si="14"/>
        <v>0.026820587340775307</v>
      </c>
    </row>
    <row r="150" spans="9:14" ht="12.75">
      <c r="I150">
        <f t="shared" si="18"/>
        <v>1.280000000000001</v>
      </c>
      <c r="J150">
        <f t="shared" si="15"/>
        <v>-14.30800000000004</v>
      </c>
      <c r="K150">
        <f t="shared" si="16"/>
        <v>89.48361999999995</v>
      </c>
      <c r="L150">
        <f t="shared" si="17"/>
        <v>91.97183999999999</v>
      </c>
      <c r="M150">
        <f t="shared" si="13"/>
        <v>2.488220000000041</v>
      </c>
      <c r="N150">
        <f t="shared" si="14"/>
        <v>0.027054150487801933</v>
      </c>
    </row>
    <row r="151" spans="9:14" ht="12.75">
      <c r="I151">
        <f t="shared" si="18"/>
        <v>1.290000000000001</v>
      </c>
      <c r="J151">
        <f t="shared" si="15"/>
        <v>-14.406000000000041</v>
      </c>
      <c r="K151">
        <f t="shared" si="16"/>
        <v>89.33955999999995</v>
      </c>
      <c r="L151">
        <f t="shared" si="17"/>
        <v>91.84590999999999</v>
      </c>
      <c r="M151">
        <f t="shared" si="13"/>
        <v>2.5063500000000403</v>
      </c>
      <c r="N151">
        <f t="shared" si="14"/>
        <v>0.02728864028893655</v>
      </c>
    </row>
    <row r="152" spans="9:14" ht="12.75">
      <c r="I152">
        <f t="shared" si="18"/>
        <v>1.300000000000001</v>
      </c>
      <c r="J152">
        <f t="shared" si="15"/>
        <v>-14.504000000000042</v>
      </c>
      <c r="K152">
        <f t="shared" si="16"/>
        <v>89.19451999999995</v>
      </c>
      <c r="L152">
        <f t="shared" si="17"/>
        <v>91.719</v>
      </c>
      <c r="M152">
        <f t="shared" si="13"/>
        <v>2.5244800000000396</v>
      </c>
      <c r="N152">
        <f t="shared" si="14"/>
        <v>0.027524068077498007</v>
      </c>
    </row>
    <row r="153" spans="9:14" ht="12.75">
      <c r="I153">
        <f t="shared" si="18"/>
        <v>1.310000000000001</v>
      </c>
      <c r="J153">
        <f t="shared" si="15"/>
        <v>-14.602000000000043</v>
      </c>
      <c r="K153">
        <f t="shared" si="16"/>
        <v>89.04849999999995</v>
      </c>
      <c r="L153">
        <f t="shared" si="17"/>
        <v>91.59110999999999</v>
      </c>
      <c r="M153">
        <f t="shared" si="13"/>
        <v>2.542610000000039</v>
      </c>
      <c r="N153">
        <f t="shared" si="14"/>
        <v>0.02776044530959434</v>
      </c>
    </row>
    <row r="154" spans="9:14" ht="12.75">
      <c r="I154">
        <f t="shared" si="18"/>
        <v>1.320000000000001</v>
      </c>
      <c r="J154">
        <f t="shared" si="15"/>
        <v>-14.700000000000044</v>
      </c>
      <c r="K154">
        <f t="shared" si="16"/>
        <v>88.90149999999994</v>
      </c>
      <c r="L154">
        <f t="shared" si="17"/>
        <v>91.46223999999998</v>
      </c>
      <c r="M154">
        <f t="shared" si="13"/>
        <v>2.560740000000038</v>
      </c>
      <c r="N154">
        <f t="shared" si="14"/>
        <v>0.02799778356620217</v>
      </c>
    </row>
    <row r="155" spans="9:14" ht="12.75">
      <c r="I155">
        <f t="shared" si="18"/>
        <v>1.330000000000001</v>
      </c>
      <c r="J155">
        <f t="shared" si="15"/>
        <v>-14.798000000000044</v>
      </c>
      <c r="K155">
        <f t="shared" si="16"/>
        <v>88.75351999999994</v>
      </c>
      <c r="L155">
        <f t="shared" si="17"/>
        <v>91.33238999999999</v>
      </c>
      <c r="M155">
        <f t="shared" si="13"/>
        <v>2.5788700000000517</v>
      </c>
      <c r="N155">
        <f t="shared" si="14"/>
        <v>0.02823609455528375</v>
      </c>
    </row>
    <row r="156" spans="9:14" ht="12.75">
      <c r="I156">
        <f t="shared" si="18"/>
        <v>1.340000000000001</v>
      </c>
      <c r="J156">
        <f t="shared" si="15"/>
        <v>-14.896000000000045</v>
      </c>
      <c r="K156">
        <f t="shared" si="16"/>
        <v>88.60455999999994</v>
      </c>
      <c r="L156">
        <f t="shared" si="17"/>
        <v>91.20155999999999</v>
      </c>
      <c r="M156">
        <f t="shared" si="13"/>
        <v>2.597000000000051</v>
      </c>
      <c r="N156">
        <f t="shared" si="14"/>
        <v>0.0284753901139416</v>
      </c>
    </row>
    <row r="157" spans="9:14" ht="12.75">
      <c r="I157">
        <f t="shared" si="18"/>
        <v>1.350000000000001</v>
      </c>
      <c r="J157">
        <f t="shared" si="15"/>
        <v>-14.994000000000046</v>
      </c>
      <c r="K157">
        <f t="shared" si="16"/>
        <v>88.45461999999993</v>
      </c>
      <c r="L157">
        <f t="shared" si="17"/>
        <v>91.06974999999998</v>
      </c>
      <c r="M157">
        <f t="shared" si="13"/>
        <v>2.6151300000000504</v>
      </c>
      <c r="N157">
        <f t="shared" si="14"/>
        <v>0.028715682210613852</v>
      </c>
    </row>
    <row r="158" spans="9:14" ht="12.75">
      <c r="I158">
        <f t="shared" si="18"/>
        <v>1.360000000000001</v>
      </c>
      <c r="J158">
        <f t="shared" si="15"/>
        <v>-15.092000000000047</v>
      </c>
      <c r="K158">
        <f t="shared" si="16"/>
        <v>88.30369999999994</v>
      </c>
      <c r="L158">
        <f t="shared" si="17"/>
        <v>90.93695999999998</v>
      </c>
      <c r="M158">
        <f t="shared" si="13"/>
        <v>2.6332600000000497</v>
      </c>
      <c r="N158">
        <f t="shared" si="14"/>
        <v>0.028956982947308224</v>
      </c>
    </row>
    <row r="159" spans="9:14" ht="12.75">
      <c r="I159">
        <f t="shared" si="18"/>
        <v>1.370000000000001</v>
      </c>
      <c r="J159">
        <f t="shared" si="15"/>
        <v>-15.190000000000047</v>
      </c>
      <c r="K159">
        <f t="shared" si="16"/>
        <v>88.15179999999994</v>
      </c>
      <c r="L159">
        <f t="shared" si="17"/>
        <v>90.80318999999999</v>
      </c>
      <c r="M159">
        <f t="shared" si="13"/>
        <v>2.651390000000049</v>
      </c>
      <c r="N159">
        <f t="shared" si="14"/>
        <v>0.02919930456187772</v>
      </c>
    </row>
    <row r="160" spans="9:14" ht="12.75">
      <c r="I160">
        <f t="shared" si="18"/>
        <v>1.380000000000001</v>
      </c>
      <c r="J160">
        <f t="shared" si="15"/>
        <v>-15.288000000000048</v>
      </c>
      <c r="K160">
        <f t="shared" si="16"/>
        <v>87.99891999999994</v>
      </c>
      <c r="L160">
        <f t="shared" si="17"/>
        <v>90.66843999999999</v>
      </c>
      <c r="M160">
        <f t="shared" si="13"/>
        <v>2.6695200000000483</v>
      </c>
      <c r="N160">
        <f t="shared" si="14"/>
        <v>0.02944265943033815</v>
      </c>
    </row>
    <row r="161" spans="9:14" ht="12.75">
      <c r="I161">
        <f t="shared" si="18"/>
        <v>1.390000000000001</v>
      </c>
      <c r="J161">
        <f t="shared" si="15"/>
        <v>-15.386000000000049</v>
      </c>
      <c r="K161">
        <f t="shared" si="16"/>
        <v>87.84505999999995</v>
      </c>
      <c r="L161">
        <f t="shared" si="17"/>
        <v>90.53270999999998</v>
      </c>
      <c r="M161">
        <f t="shared" si="13"/>
        <v>2.6876500000000334</v>
      </c>
      <c r="N161">
        <f t="shared" si="14"/>
        <v>0.02968706006922839</v>
      </c>
    </row>
    <row r="162" spans="9:14" ht="12.75">
      <c r="I162">
        <f t="shared" si="18"/>
        <v>1.400000000000001</v>
      </c>
      <c r="J162">
        <f t="shared" si="15"/>
        <v>-15.48400000000005</v>
      </c>
      <c r="K162">
        <f t="shared" si="16"/>
        <v>87.69021999999994</v>
      </c>
      <c r="L162">
        <f t="shared" si="17"/>
        <v>90.39599999999999</v>
      </c>
      <c r="M162">
        <f t="shared" si="13"/>
        <v>2.705780000000047</v>
      </c>
      <c r="N162">
        <f t="shared" si="14"/>
        <v>0.02993251913801548</v>
      </c>
    </row>
    <row r="163" spans="9:14" ht="12.75">
      <c r="I163">
        <f t="shared" si="18"/>
        <v>1.410000000000001</v>
      </c>
      <c r="J163">
        <f t="shared" si="15"/>
        <v>-15.58200000000005</v>
      </c>
      <c r="K163">
        <f t="shared" si="16"/>
        <v>87.53439999999993</v>
      </c>
      <c r="L163">
        <f t="shared" si="17"/>
        <v>90.25830999999998</v>
      </c>
      <c r="M163">
        <f t="shared" si="13"/>
        <v>2.7239100000000462</v>
      </c>
      <c r="N163">
        <f t="shared" si="14"/>
        <v>0.030179049441542247</v>
      </c>
    </row>
    <row r="164" spans="9:14" ht="12.75">
      <c r="I164">
        <f t="shared" si="18"/>
        <v>1.420000000000001</v>
      </c>
      <c r="J164">
        <f t="shared" si="15"/>
        <v>-15.680000000000051</v>
      </c>
      <c r="K164">
        <f t="shared" si="16"/>
        <v>87.37759999999993</v>
      </c>
      <c r="L164">
        <f t="shared" si="17"/>
        <v>90.11963999999999</v>
      </c>
      <c r="M164">
        <f t="shared" si="13"/>
        <v>2.7420400000000598</v>
      </c>
      <c r="N164">
        <f t="shared" si="14"/>
        <v>0.030426663932524144</v>
      </c>
    </row>
    <row r="165" spans="9:14" ht="12.75">
      <c r="I165">
        <f t="shared" si="18"/>
        <v>1.430000000000001</v>
      </c>
      <c r="J165">
        <f t="shared" si="15"/>
        <v>-15.778000000000052</v>
      </c>
      <c r="K165">
        <f t="shared" si="16"/>
        <v>87.21981999999993</v>
      </c>
      <c r="L165">
        <f t="shared" si="17"/>
        <v>89.97998999999999</v>
      </c>
      <c r="M165">
        <f t="shared" si="13"/>
        <v>2.760170000000059</v>
      </c>
      <c r="N165">
        <f t="shared" si="14"/>
        <v>0.030675375714089983</v>
      </c>
    </row>
    <row r="166" spans="9:14" ht="12.75">
      <c r="I166">
        <f t="shared" si="18"/>
        <v>1.440000000000001</v>
      </c>
      <c r="J166">
        <f t="shared" si="15"/>
        <v>-15.876000000000053</v>
      </c>
      <c r="K166">
        <f t="shared" si="16"/>
        <v>87.06105999999993</v>
      </c>
      <c r="L166">
        <f t="shared" si="17"/>
        <v>89.83935999999999</v>
      </c>
      <c r="M166">
        <f t="shared" si="13"/>
        <v>2.7783000000000584</v>
      </c>
      <c r="N166">
        <f t="shared" si="14"/>
        <v>0.030925198042373175</v>
      </c>
    </row>
    <row r="167" spans="9:14" ht="12.75">
      <c r="I167">
        <f t="shared" si="18"/>
        <v>1.450000000000001</v>
      </c>
      <c r="J167">
        <f t="shared" si="15"/>
        <v>-15.974000000000053</v>
      </c>
      <c r="K167">
        <f t="shared" si="16"/>
        <v>86.90131999999993</v>
      </c>
      <c r="L167">
        <f t="shared" si="17"/>
        <v>89.69774999999998</v>
      </c>
      <c r="M167">
        <f t="shared" si="13"/>
        <v>2.7964300000000577</v>
      </c>
      <c r="N167">
        <f t="shared" si="14"/>
        <v>0.031176144329150487</v>
      </c>
    </row>
    <row r="168" spans="9:14" ht="12.75">
      <c r="I168">
        <f t="shared" si="18"/>
        <v>1.460000000000001</v>
      </c>
      <c r="J168">
        <f t="shared" si="15"/>
        <v>-16.072000000000052</v>
      </c>
      <c r="K168">
        <f t="shared" si="16"/>
        <v>86.74059999999993</v>
      </c>
      <c r="L168">
        <f t="shared" si="17"/>
        <v>89.55515999999999</v>
      </c>
      <c r="M168">
        <f t="shared" si="13"/>
        <v>2.814560000000057</v>
      </c>
      <c r="N168">
        <f t="shared" si="14"/>
        <v>0.0314282281445319</v>
      </c>
    </row>
    <row r="169" spans="9:14" ht="12.75">
      <c r="I169">
        <f t="shared" si="18"/>
        <v>1.470000000000001</v>
      </c>
      <c r="J169">
        <f t="shared" si="15"/>
        <v>-16.17000000000005</v>
      </c>
      <c r="K169">
        <f t="shared" si="16"/>
        <v>86.57889999999993</v>
      </c>
      <c r="L169">
        <f t="shared" si="17"/>
        <v>89.41158999999999</v>
      </c>
      <c r="M169">
        <f t="shared" si="13"/>
        <v>2.8326900000000563</v>
      </c>
      <c r="N169">
        <f t="shared" si="14"/>
        <v>0.03168146321970179</v>
      </c>
    </row>
    <row r="170" spans="9:14" ht="12.75">
      <c r="I170">
        <f t="shared" si="18"/>
        <v>1.480000000000001</v>
      </c>
      <c r="J170">
        <f t="shared" si="15"/>
        <v>-16.26800000000005</v>
      </c>
      <c r="K170">
        <f t="shared" si="16"/>
        <v>86.41621999999994</v>
      </c>
      <c r="L170">
        <f t="shared" si="17"/>
        <v>89.26703999999998</v>
      </c>
      <c r="M170">
        <f t="shared" si="13"/>
        <v>2.8508200000000414</v>
      </c>
      <c r="N170">
        <f t="shared" si="14"/>
        <v>0.031935863449712706</v>
      </c>
    </row>
    <row r="171" spans="9:14" ht="12.75">
      <c r="I171">
        <f t="shared" si="18"/>
        <v>1.490000000000001</v>
      </c>
      <c r="J171">
        <f t="shared" si="15"/>
        <v>-16.36600000000005</v>
      </c>
      <c r="K171">
        <f t="shared" si="16"/>
        <v>86.25255999999993</v>
      </c>
      <c r="L171">
        <f t="shared" si="17"/>
        <v>89.12150999999999</v>
      </c>
      <c r="M171">
        <f t="shared" si="13"/>
        <v>2.868950000000055</v>
      </c>
      <c r="N171">
        <f t="shared" si="14"/>
        <v>0.03219144289633395</v>
      </c>
    </row>
    <row r="172" spans="9:14" ht="12.75">
      <c r="I172">
        <f t="shared" si="18"/>
        <v>1.500000000000001</v>
      </c>
      <c r="J172">
        <f t="shared" si="15"/>
        <v>-16.46400000000005</v>
      </c>
      <c r="K172">
        <f t="shared" si="16"/>
        <v>86.08791999999993</v>
      </c>
      <c r="L172">
        <f t="shared" si="17"/>
        <v>88.97499999999998</v>
      </c>
      <c r="M172">
        <f t="shared" si="13"/>
        <v>2.8870800000000543</v>
      </c>
      <c r="N172">
        <f t="shared" si="14"/>
        <v>0.03244821579095313</v>
      </c>
    </row>
    <row r="173" spans="9:14" ht="12.75">
      <c r="I173">
        <f t="shared" si="18"/>
        <v>1.5100000000000011</v>
      </c>
      <c r="J173">
        <f t="shared" si="15"/>
        <v>-16.562000000000047</v>
      </c>
      <c r="K173">
        <f t="shared" si="16"/>
        <v>85.92229999999992</v>
      </c>
      <c r="L173">
        <f t="shared" si="17"/>
        <v>88.82750999999999</v>
      </c>
      <c r="M173">
        <f t="shared" si="13"/>
        <v>2.905210000000068</v>
      </c>
      <c r="N173">
        <f t="shared" si="14"/>
        <v>0.03270619653753739</v>
      </c>
    </row>
    <row r="174" spans="9:14" ht="12.75">
      <c r="I174">
        <f t="shared" si="18"/>
        <v>1.5200000000000011</v>
      </c>
      <c r="J174">
        <f t="shared" si="15"/>
        <v>-16.660000000000046</v>
      </c>
      <c r="K174">
        <f t="shared" si="16"/>
        <v>85.75569999999992</v>
      </c>
      <c r="L174">
        <f t="shared" si="17"/>
        <v>88.67903999999999</v>
      </c>
      <c r="M174">
        <f t="shared" si="13"/>
        <v>2.923340000000067</v>
      </c>
      <c r="N174">
        <f t="shared" si="14"/>
        <v>0.03296539971564946</v>
      </c>
    </row>
    <row r="175" spans="9:14" ht="12.75">
      <c r="I175">
        <f t="shared" si="18"/>
        <v>1.5300000000000011</v>
      </c>
      <c r="J175">
        <f t="shared" si="15"/>
        <v>-16.758000000000045</v>
      </c>
      <c r="K175">
        <f t="shared" si="16"/>
        <v>85.58811999999992</v>
      </c>
      <c r="L175">
        <f t="shared" si="17"/>
        <v>88.52958999999998</v>
      </c>
      <c r="M175">
        <f t="shared" si="13"/>
        <v>2.9414700000000664</v>
      </c>
      <c r="N175">
        <f t="shared" si="14"/>
        <v>0.033225840083525374</v>
      </c>
    </row>
    <row r="176" spans="9:14" ht="12.75">
      <c r="I176">
        <f t="shared" si="18"/>
        <v>1.5400000000000011</v>
      </c>
      <c r="J176">
        <f t="shared" si="15"/>
        <v>-16.856000000000044</v>
      </c>
      <c r="K176">
        <f t="shared" si="16"/>
        <v>85.41955999999992</v>
      </c>
      <c r="L176">
        <f t="shared" si="17"/>
        <v>88.37915999999998</v>
      </c>
      <c r="M176">
        <f t="shared" si="13"/>
        <v>2.9596000000000657</v>
      </c>
      <c r="N176">
        <f t="shared" si="14"/>
        <v>0.03348753258121107</v>
      </c>
    </row>
    <row r="177" spans="9:14" ht="12.75">
      <c r="I177">
        <f t="shared" si="18"/>
        <v>1.5500000000000012</v>
      </c>
      <c r="J177">
        <f t="shared" si="15"/>
        <v>-16.954000000000043</v>
      </c>
      <c r="K177">
        <f t="shared" si="16"/>
        <v>85.25001999999992</v>
      </c>
      <c r="L177">
        <f t="shared" si="17"/>
        <v>88.22774999999999</v>
      </c>
      <c r="M177">
        <f t="shared" si="13"/>
        <v>2.977730000000065</v>
      </c>
      <c r="N177">
        <f t="shared" si="14"/>
        <v>0.03375049233376195</v>
      </c>
    </row>
    <row r="178" spans="9:14" ht="12.75">
      <c r="I178">
        <f t="shared" si="18"/>
        <v>1.5600000000000012</v>
      </c>
      <c r="J178">
        <f t="shared" si="15"/>
        <v>-17.052000000000042</v>
      </c>
      <c r="K178">
        <f t="shared" si="16"/>
        <v>85.07949999999992</v>
      </c>
      <c r="L178">
        <f t="shared" si="17"/>
        <v>88.07535999999998</v>
      </c>
      <c r="M178">
        <f t="shared" si="13"/>
        <v>2.99586000000005</v>
      </c>
      <c r="N178">
        <f t="shared" si="14"/>
        <v>0.03401473465450554</v>
      </c>
    </row>
    <row r="179" spans="9:14" ht="12.75">
      <c r="I179">
        <f t="shared" si="18"/>
        <v>1.5700000000000012</v>
      </c>
      <c r="J179">
        <f t="shared" si="15"/>
        <v>-17.15000000000004</v>
      </c>
      <c r="K179">
        <f t="shared" si="16"/>
        <v>84.90799999999993</v>
      </c>
      <c r="L179">
        <f t="shared" si="17"/>
        <v>87.92198999999998</v>
      </c>
      <c r="M179">
        <f t="shared" si="13"/>
        <v>3.0139900000000495</v>
      </c>
      <c r="N179">
        <f t="shared" si="14"/>
        <v>0.034280275048370154</v>
      </c>
    </row>
    <row r="180" spans="9:14" ht="12.75">
      <c r="I180">
        <f t="shared" si="18"/>
        <v>1.5800000000000012</v>
      </c>
      <c r="J180">
        <f t="shared" si="15"/>
        <v>-17.24800000000004</v>
      </c>
      <c r="K180">
        <f t="shared" si="16"/>
        <v>84.73551999999992</v>
      </c>
      <c r="L180">
        <f t="shared" si="17"/>
        <v>87.76763999999999</v>
      </c>
      <c r="M180">
        <f t="shared" si="13"/>
        <v>3.032120000000063</v>
      </c>
      <c r="N180">
        <f t="shared" si="14"/>
        <v>0.0345471292152787</v>
      </c>
    </row>
    <row r="181" spans="9:14" ht="12.75">
      <c r="I181">
        <f t="shared" si="18"/>
        <v>1.5900000000000012</v>
      </c>
      <c r="J181">
        <f t="shared" si="15"/>
        <v>-17.34600000000004</v>
      </c>
      <c r="K181">
        <f t="shared" si="16"/>
        <v>84.56205999999992</v>
      </c>
      <c r="L181">
        <f t="shared" si="17"/>
        <v>87.61230999999998</v>
      </c>
      <c r="M181">
        <f t="shared" si="13"/>
        <v>3.0502500000000623</v>
      </c>
      <c r="N181">
        <f t="shared" si="14"/>
        <v>0.03481531305361157</v>
      </c>
    </row>
    <row r="182" spans="9:14" ht="12.75">
      <c r="I182">
        <f t="shared" si="18"/>
        <v>1.6000000000000012</v>
      </c>
      <c r="J182">
        <f t="shared" si="15"/>
        <v>-17.444000000000038</v>
      </c>
      <c r="K182">
        <f t="shared" si="16"/>
        <v>84.38761999999991</v>
      </c>
      <c r="L182">
        <f t="shared" si="17"/>
        <v>87.45599999999997</v>
      </c>
      <c r="M182">
        <f t="shared" si="13"/>
        <v>3.0683800000000616</v>
      </c>
      <c r="N182">
        <f t="shared" si="14"/>
        <v>0.03508484266374019</v>
      </c>
    </row>
    <row r="183" spans="9:14" ht="12.75">
      <c r="I183">
        <f t="shared" si="18"/>
        <v>1.6100000000000012</v>
      </c>
      <c r="J183">
        <f t="shared" si="15"/>
        <v>-17.542000000000037</v>
      </c>
      <c r="K183">
        <f t="shared" si="16"/>
        <v>84.21219999999991</v>
      </c>
      <c r="L183">
        <f t="shared" si="17"/>
        <v>87.29870999999999</v>
      </c>
      <c r="M183">
        <f t="shared" si="13"/>
        <v>3.086510000000075</v>
      </c>
      <c r="N183">
        <f t="shared" si="14"/>
        <v>0.03535573435163104</v>
      </c>
    </row>
    <row r="184" spans="9:14" ht="12.75">
      <c r="I184">
        <f t="shared" si="18"/>
        <v>1.6200000000000012</v>
      </c>
      <c r="J184">
        <f t="shared" si="15"/>
        <v>-17.640000000000036</v>
      </c>
      <c r="K184">
        <f t="shared" si="16"/>
        <v>84.03579999999991</v>
      </c>
      <c r="L184">
        <f t="shared" si="17"/>
        <v>87.14043999999998</v>
      </c>
      <c r="M184">
        <f t="shared" si="13"/>
        <v>3.1046400000000745</v>
      </c>
      <c r="N184">
        <f t="shared" si="14"/>
        <v>0.035628004632522796</v>
      </c>
    </row>
    <row r="185" spans="9:14" ht="12.75">
      <c r="I185">
        <f t="shared" si="18"/>
        <v>1.6300000000000012</v>
      </c>
      <c r="J185">
        <f t="shared" si="15"/>
        <v>-17.738000000000035</v>
      </c>
      <c r="K185">
        <f t="shared" si="16"/>
        <v>83.85841999999991</v>
      </c>
      <c r="L185">
        <f t="shared" si="17"/>
        <v>86.98118999999998</v>
      </c>
      <c r="M185">
        <f t="shared" si="13"/>
        <v>3.1227700000000738</v>
      </c>
      <c r="N185">
        <f t="shared" si="14"/>
        <v>0.03590167023468033</v>
      </c>
    </row>
    <row r="186" spans="9:14" ht="12.75">
      <c r="I186">
        <f t="shared" si="18"/>
        <v>1.6400000000000012</v>
      </c>
      <c r="J186">
        <f t="shared" si="15"/>
        <v>-17.836000000000034</v>
      </c>
      <c r="K186">
        <f t="shared" si="16"/>
        <v>83.68005999999991</v>
      </c>
      <c r="L186">
        <f t="shared" si="17"/>
        <v>86.82095999999999</v>
      </c>
      <c r="M186">
        <f t="shared" si="13"/>
        <v>3.140900000000073</v>
      </c>
      <c r="N186">
        <f t="shared" si="14"/>
        <v>0.03617674810322385</v>
      </c>
    </row>
    <row r="187" spans="9:14" ht="12.75">
      <c r="I187">
        <f t="shared" si="18"/>
        <v>1.6500000000000012</v>
      </c>
      <c r="J187">
        <f t="shared" si="15"/>
        <v>-17.934000000000033</v>
      </c>
      <c r="K187">
        <f t="shared" si="16"/>
        <v>83.50071999999992</v>
      </c>
      <c r="L187">
        <f t="shared" si="17"/>
        <v>86.65974999999997</v>
      </c>
      <c r="M187">
        <f t="shared" si="13"/>
        <v>3.159030000000058</v>
      </c>
      <c r="N187">
        <f t="shared" si="14"/>
        <v>0.03645325540403774</v>
      </c>
    </row>
    <row r="188" spans="9:14" ht="12.75">
      <c r="I188">
        <f t="shared" si="18"/>
        <v>1.6600000000000013</v>
      </c>
      <c r="J188">
        <f t="shared" si="15"/>
        <v>-18.032000000000032</v>
      </c>
      <c r="K188">
        <f t="shared" si="16"/>
        <v>83.32039999999992</v>
      </c>
      <c r="L188">
        <f t="shared" si="17"/>
        <v>86.49755999999998</v>
      </c>
      <c r="M188">
        <f t="shared" si="13"/>
        <v>3.1771600000000575</v>
      </c>
      <c r="N188">
        <f t="shared" si="14"/>
        <v>0.036731209527760766</v>
      </c>
    </row>
    <row r="189" spans="9:14" ht="12.75">
      <c r="I189">
        <f t="shared" si="18"/>
        <v>1.6700000000000013</v>
      </c>
      <c r="J189">
        <f t="shared" si="15"/>
        <v>-18.13000000000003</v>
      </c>
      <c r="K189">
        <f t="shared" si="16"/>
        <v>83.13909999999991</v>
      </c>
      <c r="L189">
        <f t="shared" si="17"/>
        <v>86.33438999999998</v>
      </c>
      <c r="M189">
        <f t="shared" si="13"/>
        <v>3.195290000000071</v>
      </c>
      <c r="N189">
        <f t="shared" si="14"/>
        <v>0.03701062809385775</v>
      </c>
    </row>
    <row r="190" spans="9:14" ht="12.75">
      <c r="I190">
        <f t="shared" si="18"/>
        <v>1.6800000000000013</v>
      </c>
      <c r="J190">
        <f t="shared" si="15"/>
        <v>-18.22800000000003</v>
      </c>
      <c r="K190">
        <f t="shared" si="16"/>
        <v>82.95681999999991</v>
      </c>
      <c r="L190">
        <f t="shared" si="17"/>
        <v>86.17023999999998</v>
      </c>
      <c r="M190">
        <f t="shared" si="13"/>
        <v>3.2134200000000703</v>
      </c>
      <c r="N190">
        <f t="shared" si="14"/>
        <v>0.03729152895477686</v>
      </c>
    </row>
    <row r="191" spans="9:14" ht="12.75">
      <c r="I191">
        <f t="shared" si="18"/>
        <v>1.6900000000000013</v>
      </c>
      <c r="J191">
        <f t="shared" si="15"/>
        <v>-18.32600000000003</v>
      </c>
      <c r="K191">
        <f t="shared" si="16"/>
        <v>82.7735599999999</v>
      </c>
      <c r="L191">
        <f t="shared" si="17"/>
        <v>86.00510999999997</v>
      </c>
      <c r="M191">
        <f t="shared" si="13"/>
        <v>3.2315500000000696</v>
      </c>
      <c r="N191">
        <f t="shared" si="14"/>
        <v>0.03757393020019474</v>
      </c>
    </row>
    <row r="192" spans="9:14" ht="12.75">
      <c r="I192">
        <f t="shared" si="18"/>
        <v>1.7000000000000013</v>
      </c>
      <c r="J192">
        <f t="shared" si="15"/>
        <v>-18.424000000000028</v>
      </c>
      <c r="K192">
        <f t="shared" si="16"/>
        <v>82.5893199999999</v>
      </c>
      <c r="L192">
        <f t="shared" si="17"/>
        <v>85.83899999999997</v>
      </c>
      <c r="M192">
        <f t="shared" si="13"/>
        <v>3.249680000000069</v>
      </c>
      <c r="N192">
        <f t="shared" si="14"/>
        <v>0.03785785016134939</v>
      </c>
    </row>
    <row r="193" spans="9:14" ht="12.75">
      <c r="I193">
        <f t="shared" si="18"/>
        <v>1.7100000000000013</v>
      </c>
      <c r="J193">
        <f t="shared" si="15"/>
        <v>-18.522000000000027</v>
      </c>
      <c r="K193">
        <f t="shared" si="16"/>
        <v>82.4040999999999</v>
      </c>
      <c r="L193">
        <f t="shared" si="17"/>
        <v>85.67190999999998</v>
      </c>
      <c r="M193">
        <f t="shared" si="13"/>
        <v>3.2678100000000825</v>
      </c>
      <c r="N193">
        <f t="shared" si="14"/>
        <v>0.038143307415465386</v>
      </c>
    </row>
    <row r="194" spans="9:14" ht="12.75">
      <c r="I194">
        <f t="shared" si="18"/>
        <v>1.7200000000000013</v>
      </c>
      <c r="J194">
        <f t="shared" si="15"/>
        <v>-18.620000000000026</v>
      </c>
      <c r="K194">
        <f t="shared" si="16"/>
        <v>82.2178999999999</v>
      </c>
      <c r="L194">
        <f t="shared" si="17"/>
        <v>85.50383999999998</v>
      </c>
      <c r="M194">
        <f t="shared" si="13"/>
        <v>3.285940000000082</v>
      </c>
      <c r="N194">
        <f t="shared" si="14"/>
        <v>0.03843032079027191</v>
      </c>
    </row>
    <row r="195" spans="9:14" ht="12.75">
      <c r="I195">
        <f t="shared" si="18"/>
        <v>1.7300000000000013</v>
      </c>
      <c r="J195">
        <f t="shared" si="15"/>
        <v>-18.718000000000025</v>
      </c>
      <c r="K195">
        <f t="shared" si="16"/>
        <v>82.0307199999999</v>
      </c>
      <c r="L195">
        <f t="shared" si="17"/>
        <v>85.33478999999997</v>
      </c>
      <c r="M195">
        <f t="shared" si="13"/>
        <v>3.304070000000067</v>
      </c>
      <c r="N195">
        <f t="shared" si="14"/>
        <v>0.038718909368618215</v>
      </c>
    </row>
    <row r="196" spans="9:14" ht="12.75">
      <c r="I196">
        <f t="shared" si="18"/>
        <v>1.7400000000000013</v>
      </c>
      <c r="J196">
        <f t="shared" si="15"/>
        <v>-18.816000000000024</v>
      </c>
      <c r="K196">
        <f t="shared" si="16"/>
        <v>81.8425599999999</v>
      </c>
      <c r="L196">
        <f t="shared" si="17"/>
        <v>85.16475999999997</v>
      </c>
      <c r="M196">
        <f t="shared" si="13"/>
        <v>3.322200000000066</v>
      </c>
      <c r="N196">
        <f t="shared" si="14"/>
        <v>0.03900909249318694</v>
      </c>
    </row>
    <row r="197" spans="9:14" ht="12.75">
      <c r="I197">
        <f t="shared" si="18"/>
        <v>1.7500000000000013</v>
      </c>
      <c r="J197">
        <f t="shared" si="15"/>
        <v>-18.914000000000023</v>
      </c>
      <c r="K197">
        <f t="shared" si="16"/>
        <v>81.65341999999991</v>
      </c>
      <c r="L197">
        <f t="shared" si="17"/>
        <v>84.99374999999998</v>
      </c>
      <c r="M197">
        <f aca="true" t="shared" si="19" ref="M197:M260">L197-K197</f>
        <v>3.3403300000000655</v>
      </c>
      <c r="N197">
        <f aca="true" t="shared" si="20" ref="N197:N260">M197/L197</f>
        <v>0.039300889771307496</v>
      </c>
    </row>
    <row r="198" spans="9:14" ht="12.75">
      <c r="I198">
        <f t="shared" si="18"/>
        <v>1.7600000000000013</v>
      </c>
      <c r="J198">
        <f aca="true" t="shared" si="21" ref="J198:J261">J197+gravity*deltat</f>
        <v>-19.01200000000002</v>
      </c>
      <c r="K198">
        <f aca="true" t="shared" si="22" ref="K198:K261">K197+J198*deltat</f>
        <v>81.46329999999992</v>
      </c>
      <c r="L198">
        <f aca="true" t="shared" si="23" ref="L198:L261">Ho+Vo*I198+0.5*gravity*I198^2</f>
        <v>84.82175999999998</v>
      </c>
      <c r="M198">
        <f t="shared" si="19"/>
        <v>3.358460000000065</v>
      </c>
      <c r="N198">
        <f t="shared" si="20"/>
        <v>0.039594321079874616</v>
      </c>
    </row>
    <row r="199" spans="9:14" ht="12.75">
      <c r="I199">
        <f t="shared" si="18"/>
        <v>1.7700000000000014</v>
      </c>
      <c r="J199">
        <f t="shared" si="21"/>
        <v>-19.11000000000002</v>
      </c>
      <c r="K199">
        <f t="shared" si="22"/>
        <v>81.27219999999991</v>
      </c>
      <c r="L199">
        <f t="shared" si="23"/>
        <v>84.64878999999998</v>
      </c>
      <c r="M199">
        <f t="shared" si="19"/>
        <v>3.376590000000064</v>
      </c>
      <c r="N199">
        <f t="shared" si="20"/>
        <v>0.0398894065703723</v>
      </c>
    </row>
    <row r="200" spans="9:14" ht="12.75">
      <c r="I200">
        <f t="shared" si="18"/>
        <v>1.7800000000000014</v>
      </c>
      <c r="J200">
        <f t="shared" si="21"/>
        <v>-19.20800000000002</v>
      </c>
      <c r="K200">
        <f t="shared" si="22"/>
        <v>81.08011999999991</v>
      </c>
      <c r="L200">
        <f t="shared" si="23"/>
        <v>84.47483999999997</v>
      </c>
      <c r="M200">
        <f t="shared" si="19"/>
        <v>3.3947200000000635</v>
      </c>
      <c r="N200">
        <f t="shared" si="20"/>
        <v>0.040186166674006894</v>
      </c>
    </row>
    <row r="201" spans="9:14" ht="12.75">
      <c r="I201">
        <f t="shared" si="18"/>
        <v>1.7900000000000014</v>
      </c>
      <c r="J201">
        <f t="shared" si="21"/>
        <v>-19.30600000000002</v>
      </c>
      <c r="K201">
        <f t="shared" si="22"/>
        <v>80.8870599999999</v>
      </c>
      <c r="L201">
        <f t="shared" si="23"/>
        <v>84.29990999999998</v>
      </c>
      <c r="M201">
        <f t="shared" si="19"/>
        <v>3.412850000000077</v>
      </c>
      <c r="N201">
        <f t="shared" si="20"/>
        <v>0.04048462210695216</v>
      </c>
    </row>
    <row r="202" spans="9:14" ht="12.75">
      <c r="I202">
        <f t="shared" si="18"/>
        <v>1.8000000000000014</v>
      </c>
      <c r="J202">
        <f t="shared" si="21"/>
        <v>-19.404000000000018</v>
      </c>
      <c r="K202">
        <f t="shared" si="22"/>
        <v>80.6930199999999</v>
      </c>
      <c r="L202">
        <f t="shared" si="23"/>
        <v>84.12399999999997</v>
      </c>
      <c r="M202">
        <f t="shared" si="19"/>
        <v>3.430980000000062</v>
      </c>
      <c r="N202">
        <f t="shared" si="20"/>
        <v>0.04078479387570804</v>
      </c>
    </row>
    <row r="203" spans="9:14" ht="12.75">
      <c r="I203">
        <f t="shared" si="18"/>
        <v>1.8100000000000014</v>
      </c>
      <c r="J203">
        <f t="shared" si="21"/>
        <v>-19.502000000000017</v>
      </c>
      <c r="K203">
        <f t="shared" si="22"/>
        <v>80.4979999999999</v>
      </c>
      <c r="L203">
        <f t="shared" si="23"/>
        <v>83.94710999999998</v>
      </c>
      <c r="M203">
        <f t="shared" si="19"/>
        <v>3.4491100000000756</v>
      </c>
      <c r="N203">
        <f t="shared" si="20"/>
        <v>0.04108670328257967</v>
      </c>
    </row>
    <row r="204" spans="9:14" ht="12.75">
      <c r="I204">
        <f t="shared" si="18"/>
        <v>1.8200000000000014</v>
      </c>
      <c r="J204">
        <f t="shared" si="21"/>
        <v>-19.600000000000016</v>
      </c>
      <c r="K204">
        <f t="shared" si="22"/>
        <v>80.30199999999991</v>
      </c>
      <c r="L204">
        <f t="shared" si="23"/>
        <v>83.76923999999997</v>
      </c>
      <c r="M204">
        <f t="shared" si="19"/>
        <v>3.4672400000000607</v>
      </c>
      <c r="N204">
        <f t="shared" si="20"/>
        <v>0.04139037193127289</v>
      </c>
    </row>
    <row r="205" spans="9:14" ht="12.75">
      <c r="I205">
        <f t="shared" si="18"/>
        <v>1.8300000000000014</v>
      </c>
      <c r="J205">
        <f t="shared" si="21"/>
        <v>-19.698000000000015</v>
      </c>
      <c r="K205">
        <f t="shared" si="22"/>
        <v>80.10501999999991</v>
      </c>
      <c r="L205">
        <f t="shared" si="23"/>
        <v>83.59038999999997</v>
      </c>
      <c r="M205">
        <f t="shared" si="19"/>
        <v>3.48537000000006</v>
      </c>
      <c r="N205">
        <f t="shared" si="20"/>
        <v>0.041695821732618564</v>
      </c>
    </row>
    <row r="206" spans="9:14" ht="12.75">
      <c r="I206">
        <f t="shared" si="18"/>
        <v>1.8400000000000014</v>
      </c>
      <c r="J206">
        <f t="shared" si="21"/>
        <v>-19.796000000000014</v>
      </c>
      <c r="K206">
        <f t="shared" si="22"/>
        <v>79.90705999999992</v>
      </c>
      <c r="L206">
        <f t="shared" si="23"/>
        <v>83.41055999999998</v>
      </c>
      <c r="M206">
        <f t="shared" si="19"/>
        <v>3.5035000000000593</v>
      </c>
      <c r="N206">
        <f t="shared" si="20"/>
        <v>0.04200307491041974</v>
      </c>
    </row>
    <row r="207" spans="9:14" ht="12.75">
      <c r="I207">
        <f t="shared" si="18"/>
        <v>1.8500000000000014</v>
      </c>
      <c r="J207">
        <f t="shared" si="21"/>
        <v>-19.894000000000013</v>
      </c>
      <c r="K207">
        <f t="shared" si="22"/>
        <v>79.70811999999992</v>
      </c>
      <c r="L207">
        <f t="shared" si="23"/>
        <v>83.22974999999997</v>
      </c>
      <c r="M207">
        <f t="shared" si="19"/>
        <v>3.5216300000000444</v>
      </c>
      <c r="N207">
        <f t="shared" si="20"/>
        <v>0.04231215400743179</v>
      </c>
    </row>
    <row r="208" spans="9:14" ht="12.75">
      <c r="I208">
        <f aca="true" t="shared" si="24" ref="I208:I271">I207+deltat</f>
        <v>1.8600000000000014</v>
      </c>
      <c r="J208">
        <f t="shared" si="21"/>
        <v>-19.99200000000001</v>
      </c>
      <c r="K208">
        <f t="shared" si="22"/>
        <v>79.50819999999992</v>
      </c>
      <c r="L208">
        <f t="shared" si="23"/>
        <v>83.04795999999997</v>
      </c>
      <c r="M208">
        <f t="shared" si="19"/>
        <v>3.539760000000058</v>
      </c>
      <c r="N208">
        <f t="shared" si="20"/>
        <v>0.042623081891476435</v>
      </c>
    </row>
    <row r="209" spans="9:14" ht="12.75">
      <c r="I209">
        <f t="shared" si="24"/>
        <v>1.8700000000000014</v>
      </c>
      <c r="J209">
        <f t="shared" si="21"/>
        <v>-20.09000000000001</v>
      </c>
      <c r="K209">
        <f t="shared" si="22"/>
        <v>79.30729999999991</v>
      </c>
      <c r="L209">
        <f t="shared" si="23"/>
        <v>82.86518999999997</v>
      </c>
      <c r="M209">
        <f t="shared" si="19"/>
        <v>3.5578900000000573</v>
      </c>
      <c r="N209">
        <f t="shared" si="20"/>
        <v>0.04293588176169099</v>
      </c>
    </row>
    <row r="210" spans="9:14" ht="12.75">
      <c r="I210">
        <f t="shared" si="24"/>
        <v>1.8800000000000014</v>
      </c>
      <c r="J210">
        <f t="shared" si="21"/>
        <v>-20.18800000000001</v>
      </c>
      <c r="K210">
        <f t="shared" si="22"/>
        <v>79.10541999999991</v>
      </c>
      <c r="L210">
        <f t="shared" si="23"/>
        <v>82.68143999999997</v>
      </c>
      <c r="M210">
        <f t="shared" si="19"/>
        <v>3.5760200000000566</v>
      </c>
      <c r="N210">
        <f t="shared" si="20"/>
        <v>0.043250577154922046</v>
      </c>
    </row>
    <row r="211" spans="9:14" ht="12.75">
      <c r="I211">
        <f t="shared" si="24"/>
        <v>1.8900000000000015</v>
      </c>
      <c r="J211">
        <f t="shared" si="21"/>
        <v>-20.28600000000001</v>
      </c>
      <c r="K211">
        <f t="shared" si="22"/>
        <v>78.90255999999991</v>
      </c>
      <c r="L211">
        <f t="shared" si="23"/>
        <v>82.49670999999998</v>
      </c>
      <c r="M211">
        <f t="shared" si="19"/>
        <v>3.59415000000007</v>
      </c>
      <c r="N211">
        <f t="shared" si="20"/>
        <v>0.04356719195226175</v>
      </c>
    </row>
    <row r="212" spans="9:14" ht="12.75">
      <c r="I212">
        <f t="shared" si="24"/>
        <v>1.9000000000000015</v>
      </c>
      <c r="J212">
        <f t="shared" si="21"/>
        <v>-20.384000000000007</v>
      </c>
      <c r="K212">
        <f t="shared" si="22"/>
        <v>78.69871999999991</v>
      </c>
      <c r="L212">
        <f t="shared" si="23"/>
        <v>82.31099999999998</v>
      </c>
      <c r="M212">
        <f t="shared" si="19"/>
        <v>3.6122800000000694</v>
      </c>
      <c r="N212">
        <f t="shared" si="20"/>
        <v>0.043885750385733016</v>
      </c>
    </row>
    <row r="213" spans="9:14" ht="12.75">
      <c r="I213">
        <f t="shared" si="24"/>
        <v>1.9100000000000015</v>
      </c>
      <c r="J213">
        <f t="shared" si="21"/>
        <v>-20.482000000000006</v>
      </c>
      <c r="K213">
        <f t="shared" si="22"/>
        <v>78.49389999999991</v>
      </c>
      <c r="L213">
        <f t="shared" si="23"/>
        <v>82.12430999999997</v>
      </c>
      <c r="M213">
        <f t="shared" si="19"/>
        <v>3.6304100000000545</v>
      </c>
      <c r="N213">
        <f t="shared" si="20"/>
        <v>0.04420627704512898</v>
      </c>
    </row>
    <row r="214" spans="9:14" ht="12.75">
      <c r="I214">
        <f t="shared" si="24"/>
        <v>1.9200000000000015</v>
      </c>
      <c r="J214">
        <f t="shared" si="21"/>
        <v>-20.580000000000005</v>
      </c>
      <c r="K214">
        <f t="shared" si="22"/>
        <v>78.28809999999991</v>
      </c>
      <c r="L214">
        <f t="shared" si="23"/>
        <v>81.93663999999997</v>
      </c>
      <c r="M214">
        <f t="shared" si="19"/>
        <v>3.648540000000054</v>
      </c>
      <c r="N214">
        <f t="shared" si="20"/>
        <v>0.04452879688500841</v>
      </c>
    </row>
    <row r="215" spans="9:14" ht="12.75">
      <c r="I215">
        <f t="shared" si="24"/>
        <v>1.9300000000000015</v>
      </c>
      <c r="J215">
        <f t="shared" si="21"/>
        <v>-20.678000000000004</v>
      </c>
      <c r="K215">
        <f t="shared" si="22"/>
        <v>78.08131999999992</v>
      </c>
      <c r="L215">
        <f t="shared" si="23"/>
        <v>81.74798999999997</v>
      </c>
      <c r="M215">
        <f t="shared" si="19"/>
        <v>3.666670000000053</v>
      </c>
      <c r="N215">
        <f t="shared" si="20"/>
        <v>0.04485333523185162</v>
      </c>
    </row>
    <row r="216" spans="9:14" ht="12.75">
      <c r="I216">
        <f t="shared" si="24"/>
        <v>1.9400000000000015</v>
      </c>
      <c r="J216">
        <f t="shared" si="21"/>
        <v>-20.776000000000003</v>
      </c>
      <c r="K216">
        <f t="shared" si="22"/>
        <v>77.87355999999993</v>
      </c>
      <c r="L216">
        <f t="shared" si="23"/>
        <v>81.55835999999996</v>
      </c>
      <c r="M216">
        <f t="shared" si="19"/>
        <v>3.6848000000000383</v>
      </c>
      <c r="N216">
        <f t="shared" si="20"/>
        <v>0.04517991779138325</v>
      </c>
    </row>
    <row r="217" spans="9:14" ht="12.75">
      <c r="I217">
        <f t="shared" si="24"/>
        <v>1.9500000000000015</v>
      </c>
      <c r="J217">
        <f t="shared" si="21"/>
        <v>-20.874000000000002</v>
      </c>
      <c r="K217">
        <f t="shared" si="22"/>
        <v>77.66481999999992</v>
      </c>
      <c r="L217">
        <f t="shared" si="23"/>
        <v>81.36774999999997</v>
      </c>
      <c r="M217">
        <f t="shared" si="19"/>
        <v>3.702930000000052</v>
      </c>
      <c r="N217">
        <f t="shared" si="20"/>
        <v>0.04550857065606525</v>
      </c>
    </row>
    <row r="218" spans="9:14" ht="12.75">
      <c r="I218">
        <f t="shared" si="24"/>
        <v>1.9600000000000015</v>
      </c>
      <c r="J218">
        <f t="shared" si="21"/>
        <v>-20.972</v>
      </c>
      <c r="K218">
        <f t="shared" si="22"/>
        <v>77.45509999999992</v>
      </c>
      <c r="L218">
        <f t="shared" si="23"/>
        <v>81.17615999999997</v>
      </c>
      <c r="M218">
        <f t="shared" si="19"/>
        <v>3.721060000000051</v>
      </c>
      <c r="N218">
        <f t="shared" si="20"/>
        <v>0.04583932031276242</v>
      </c>
    </row>
    <row r="219" spans="9:14" ht="12.75">
      <c r="I219">
        <f t="shared" si="24"/>
        <v>1.9700000000000015</v>
      </c>
      <c r="J219">
        <f t="shared" si="21"/>
        <v>-21.07</v>
      </c>
      <c r="K219">
        <f t="shared" si="22"/>
        <v>77.24439999999991</v>
      </c>
      <c r="L219">
        <f t="shared" si="23"/>
        <v>80.98358999999996</v>
      </c>
      <c r="M219">
        <f t="shared" si="19"/>
        <v>3.7391900000000504</v>
      </c>
      <c r="N219">
        <f t="shared" si="20"/>
        <v>0.046172193650590845</v>
      </c>
    </row>
    <row r="220" spans="9:14" ht="12.75">
      <c r="I220">
        <f t="shared" si="24"/>
        <v>1.9800000000000015</v>
      </c>
      <c r="J220">
        <f t="shared" si="21"/>
        <v>-21.168</v>
      </c>
      <c r="K220">
        <f t="shared" si="22"/>
        <v>77.03271999999991</v>
      </c>
      <c r="L220">
        <f t="shared" si="23"/>
        <v>80.79003999999998</v>
      </c>
      <c r="M220">
        <f t="shared" si="19"/>
        <v>3.757320000000064</v>
      </c>
      <c r="N220">
        <f t="shared" si="20"/>
        <v>0.04650721796894846</v>
      </c>
    </row>
    <row r="221" spans="9:14" ht="12.75">
      <c r="I221">
        <f t="shared" si="24"/>
        <v>1.9900000000000015</v>
      </c>
      <c r="J221">
        <f t="shared" si="21"/>
        <v>-21.266</v>
      </c>
      <c r="K221">
        <f t="shared" si="22"/>
        <v>76.82005999999991</v>
      </c>
      <c r="L221">
        <f t="shared" si="23"/>
        <v>80.59550999999996</v>
      </c>
      <c r="M221">
        <f t="shared" si="19"/>
        <v>3.775450000000049</v>
      </c>
      <c r="N221">
        <f t="shared" si="20"/>
        <v>0.04684442098573544</v>
      </c>
    </row>
    <row r="222" spans="9:14" ht="12.75">
      <c r="I222">
        <f t="shared" si="24"/>
        <v>2.0000000000000013</v>
      </c>
      <c r="J222">
        <f t="shared" si="21"/>
        <v>-21.363999999999997</v>
      </c>
      <c r="K222">
        <f t="shared" si="22"/>
        <v>76.60641999999991</v>
      </c>
      <c r="L222">
        <f t="shared" si="23"/>
        <v>80.39999999999998</v>
      </c>
      <c r="M222">
        <f t="shared" si="19"/>
        <v>3.7935800000000626</v>
      </c>
      <c r="N222">
        <f t="shared" si="20"/>
        <v>0.047183830845771935</v>
      </c>
    </row>
    <row r="223" spans="9:14" ht="12.75">
      <c r="I223">
        <f t="shared" si="24"/>
        <v>2.010000000000001</v>
      </c>
      <c r="J223">
        <f t="shared" si="21"/>
        <v>-21.461999999999996</v>
      </c>
      <c r="K223">
        <f t="shared" si="22"/>
        <v>76.39179999999992</v>
      </c>
      <c r="L223">
        <f t="shared" si="23"/>
        <v>80.20350999999998</v>
      </c>
      <c r="M223">
        <f t="shared" si="19"/>
        <v>3.811710000000062</v>
      </c>
      <c r="N223">
        <f t="shared" si="20"/>
        <v>0.047525476129412075</v>
      </c>
    </row>
    <row r="224" spans="9:14" ht="12.75">
      <c r="I224">
        <f t="shared" si="24"/>
        <v>2.020000000000001</v>
      </c>
      <c r="J224">
        <f t="shared" si="21"/>
        <v>-21.559999999999995</v>
      </c>
      <c r="K224">
        <f t="shared" si="22"/>
        <v>76.17619999999992</v>
      </c>
      <c r="L224">
        <f t="shared" si="23"/>
        <v>80.00603999999998</v>
      </c>
      <c r="M224">
        <f t="shared" si="19"/>
        <v>3.829840000000061</v>
      </c>
      <c r="N224">
        <f t="shared" si="20"/>
        <v>0.04786938586136824</v>
      </c>
    </row>
    <row r="225" spans="9:14" ht="12.75">
      <c r="I225">
        <f t="shared" si="24"/>
        <v>2.0300000000000007</v>
      </c>
      <c r="J225">
        <f t="shared" si="21"/>
        <v>-21.657999999999994</v>
      </c>
      <c r="K225">
        <f t="shared" si="22"/>
        <v>75.95961999999993</v>
      </c>
      <c r="L225">
        <f t="shared" si="23"/>
        <v>79.80758999999999</v>
      </c>
      <c r="M225">
        <f t="shared" si="19"/>
        <v>3.8479700000000605</v>
      </c>
      <c r="N225">
        <f t="shared" si="20"/>
        <v>0.04821558951974444</v>
      </c>
    </row>
    <row r="226" spans="9:14" ht="12.75">
      <c r="I226">
        <f t="shared" si="24"/>
        <v>2.0400000000000005</v>
      </c>
      <c r="J226">
        <f t="shared" si="21"/>
        <v>-21.755999999999993</v>
      </c>
      <c r="K226">
        <f t="shared" si="22"/>
        <v>75.74205999999992</v>
      </c>
      <c r="L226">
        <f t="shared" si="23"/>
        <v>79.60816</v>
      </c>
      <c r="M226">
        <f t="shared" si="19"/>
        <v>3.866100000000074</v>
      </c>
      <c r="N226">
        <f t="shared" si="20"/>
        <v>0.04856411704528875</v>
      </c>
    </row>
    <row r="227" spans="9:14" ht="12.75">
      <c r="I227">
        <f t="shared" si="24"/>
        <v>2.0500000000000003</v>
      </c>
      <c r="J227">
        <f t="shared" si="21"/>
        <v>-21.853999999999992</v>
      </c>
      <c r="K227">
        <f t="shared" si="22"/>
        <v>75.52351999999992</v>
      </c>
      <c r="L227">
        <f t="shared" si="23"/>
        <v>79.40775</v>
      </c>
      <c r="M227">
        <f t="shared" si="19"/>
        <v>3.8842300000000733</v>
      </c>
      <c r="N227">
        <f t="shared" si="20"/>
        <v>0.04891499885086876</v>
      </c>
    </row>
    <row r="228" spans="9:14" ht="12.75">
      <c r="I228">
        <f t="shared" si="24"/>
        <v>2.06</v>
      </c>
      <c r="J228">
        <f t="shared" si="21"/>
        <v>-21.95199999999999</v>
      </c>
      <c r="K228">
        <f t="shared" si="22"/>
        <v>75.30399999999992</v>
      </c>
      <c r="L228">
        <f t="shared" si="23"/>
        <v>79.20636</v>
      </c>
      <c r="M228">
        <f t="shared" si="19"/>
        <v>3.902360000000087</v>
      </c>
      <c r="N228">
        <f t="shared" si="20"/>
        <v>0.0492682658311793</v>
      </c>
    </row>
    <row r="229" spans="9:14" ht="12.75">
      <c r="I229">
        <f t="shared" si="24"/>
        <v>2.07</v>
      </c>
      <c r="J229">
        <f t="shared" si="21"/>
        <v>-22.04999999999999</v>
      </c>
      <c r="K229">
        <f t="shared" si="22"/>
        <v>75.08349999999992</v>
      </c>
      <c r="L229">
        <f t="shared" si="23"/>
        <v>79.00399</v>
      </c>
      <c r="M229">
        <f t="shared" si="19"/>
        <v>3.920490000000086</v>
      </c>
      <c r="N229">
        <f t="shared" si="20"/>
        <v>0.049623949372684675</v>
      </c>
    </row>
    <row r="230" spans="9:14" ht="12.75">
      <c r="I230">
        <f t="shared" si="24"/>
        <v>2.0799999999999996</v>
      </c>
      <c r="J230">
        <f t="shared" si="21"/>
        <v>-22.14799999999999</v>
      </c>
      <c r="K230">
        <f t="shared" si="22"/>
        <v>74.86201999999992</v>
      </c>
      <c r="L230">
        <f t="shared" si="23"/>
        <v>78.80064</v>
      </c>
      <c r="M230">
        <f t="shared" si="19"/>
        <v>3.9386200000000855</v>
      </c>
      <c r="N230">
        <f t="shared" si="20"/>
        <v>0.04998208136380727</v>
      </c>
    </row>
    <row r="231" spans="9:14" ht="12.75">
      <c r="I231">
        <f t="shared" si="24"/>
        <v>2.0899999999999994</v>
      </c>
      <c r="J231">
        <f t="shared" si="21"/>
        <v>-22.245999999999988</v>
      </c>
      <c r="K231">
        <f t="shared" si="22"/>
        <v>74.63955999999992</v>
      </c>
      <c r="L231">
        <f t="shared" si="23"/>
        <v>78.59631000000002</v>
      </c>
      <c r="M231">
        <f t="shared" si="19"/>
        <v>3.956750000000099</v>
      </c>
      <c r="N231">
        <f t="shared" si="20"/>
        <v>0.05034269420536534</v>
      </c>
    </row>
    <row r="232" spans="9:14" ht="12.75">
      <c r="I232">
        <f t="shared" si="24"/>
        <v>2.099999999999999</v>
      </c>
      <c r="J232">
        <f t="shared" si="21"/>
        <v>-22.343999999999987</v>
      </c>
      <c r="K232">
        <f t="shared" si="22"/>
        <v>74.41611999999992</v>
      </c>
      <c r="L232">
        <f t="shared" si="23"/>
        <v>78.39100000000002</v>
      </c>
      <c r="M232">
        <f t="shared" si="19"/>
        <v>3.9748800000000983</v>
      </c>
      <c r="N232">
        <f t="shared" si="20"/>
        <v>0.05070582082126899</v>
      </c>
    </row>
    <row r="233" spans="9:14" ht="12.75">
      <c r="I233">
        <f t="shared" si="24"/>
        <v>2.109999999999999</v>
      </c>
      <c r="J233">
        <f t="shared" si="21"/>
        <v>-22.441999999999986</v>
      </c>
      <c r="K233">
        <f t="shared" si="22"/>
        <v>74.19169999999993</v>
      </c>
      <c r="L233">
        <f t="shared" si="23"/>
        <v>78.18471000000002</v>
      </c>
      <c r="M233">
        <f t="shared" si="19"/>
        <v>3.9930100000000976</v>
      </c>
      <c r="N233">
        <f t="shared" si="20"/>
        <v>0.05107149466948328</v>
      </c>
    </row>
    <row r="234" spans="9:14" ht="12.75">
      <c r="I234">
        <f t="shared" si="24"/>
        <v>2.1199999999999988</v>
      </c>
      <c r="J234">
        <f t="shared" si="21"/>
        <v>-22.539999999999985</v>
      </c>
      <c r="K234">
        <f t="shared" si="22"/>
        <v>73.96629999999993</v>
      </c>
      <c r="L234">
        <f t="shared" si="23"/>
        <v>77.97744000000003</v>
      </c>
      <c r="M234">
        <f t="shared" si="19"/>
        <v>4.011140000000097</v>
      </c>
      <c r="N234">
        <f t="shared" si="20"/>
        <v>0.051439749753263195</v>
      </c>
    </row>
    <row r="235" spans="9:14" ht="12.75">
      <c r="I235">
        <f t="shared" si="24"/>
        <v>2.1299999999999986</v>
      </c>
      <c r="J235">
        <f t="shared" si="21"/>
        <v>-22.637999999999984</v>
      </c>
      <c r="K235">
        <f t="shared" si="22"/>
        <v>73.73991999999993</v>
      </c>
      <c r="L235">
        <f t="shared" si="23"/>
        <v>77.76919000000002</v>
      </c>
      <c r="M235">
        <f t="shared" si="19"/>
        <v>4.029270000000096</v>
      </c>
      <c r="N235">
        <f t="shared" si="20"/>
        <v>0.05181062063267079</v>
      </c>
    </row>
    <row r="236" spans="9:14" ht="12.75">
      <c r="I236">
        <f t="shared" si="24"/>
        <v>2.1399999999999983</v>
      </c>
      <c r="J236">
        <f t="shared" si="21"/>
        <v>-22.735999999999983</v>
      </c>
      <c r="K236">
        <f t="shared" si="22"/>
        <v>73.51255999999992</v>
      </c>
      <c r="L236">
        <f t="shared" si="23"/>
        <v>77.55996000000003</v>
      </c>
      <c r="M236">
        <f t="shared" si="19"/>
        <v>4.04740000000011</v>
      </c>
      <c r="N236">
        <f t="shared" si="20"/>
        <v>0.052184142436382225</v>
      </c>
    </row>
    <row r="237" spans="9:14" ht="12.75">
      <c r="I237">
        <f t="shared" si="24"/>
        <v>2.149999999999998</v>
      </c>
      <c r="J237">
        <f t="shared" si="21"/>
        <v>-22.833999999999982</v>
      </c>
      <c r="K237">
        <f t="shared" si="22"/>
        <v>73.28421999999992</v>
      </c>
      <c r="L237">
        <f t="shared" si="23"/>
        <v>77.34975000000004</v>
      </c>
      <c r="M237">
        <f t="shared" si="19"/>
        <v>4.065530000000123</v>
      </c>
      <c r="N237">
        <f t="shared" si="20"/>
        <v>0.052560350873792364</v>
      </c>
    </row>
    <row r="238" spans="9:14" ht="12.75">
      <c r="I238">
        <f t="shared" si="24"/>
        <v>2.159999999999998</v>
      </c>
      <c r="J238">
        <f t="shared" si="21"/>
        <v>-22.93199999999998</v>
      </c>
      <c r="K238">
        <f t="shared" si="22"/>
        <v>73.05489999999992</v>
      </c>
      <c r="L238">
        <f t="shared" si="23"/>
        <v>77.13856000000004</v>
      </c>
      <c r="M238">
        <f t="shared" si="19"/>
        <v>4.083660000000123</v>
      </c>
      <c r="N238">
        <f t="shared" si="20"/>
        <v>0.05293928224742749</v>
      </c>
    </row>
    <row r="239" spans="9:14" ht="12.75">
      <c r="I239">
        <f t="shared" si="24"/>
        <v>2.1699999999999977</v>
      </c>
      <c r="J239">
        <f t="shared" si="21"/>
        <v>-23.02999999999998</v>
      </c>
      <c r="K239">
        <f t="shared" si="22"/>
        <v>72.82459999999992</v>
      </c>
      <c r="L239">
        <f t="shared" si="23"/>
        <v>76.92639000000005</v>
      </c>
      <c r="M239">
        <f t="shared" si="19"/>
        <v>4.101790000000136</v>
      </c>
      <c r="N239">
        <f t="shared" si="20"/>
        <v>0.05332097346567457</v>
      </c>
    </row>
    <row r="240" spans="9:14" ht="12.75">
      <c r="I240">
        <f t="shared" si="24"/>
        <v>2.1799999999999975</v>
      </c>
      <c r="J240">
        <f t="shared" si="21"/>
        <v>-23.12799999999998</v>
      </c>
      <c r="K240">
        <f t="shared" si="22"/>
        <v>72.59331999999992</v>
      </c>
      <c r="L240">
        <f t="shared" si="23"/>
        <v>76.71324000000006</v>
      </c>
      <c r="M240">
        <f t="shared" si="19"/>
        <v>4.1199200000001355</v>
      </c>
      <c r="N240">
        <f t="shared" si="20"/>
        <v>0.05370546205583459</v>
      </c>
    </row>
    <row r="241" spans="9:14" ht="12.75">
      <c r="I241">
        <f t="shared" si="24"/>
        <v>2.1899999999999973</v>
      </c>
      <c r="J241">
        <f t="shared" si="21"/>
        <v>-23.225999999999978</v>
      </c>
      <c r="K241">
        <f t="shared" si="22"/>
        <v>72.36105999999992</v>
      </c>
      <c r="L241">
        <f t="shared" si="23"/>
        <v>76.49911000000006</v>
      </c>
      <c r="M241">
        <f t="shared" si="19"/>
        <v>4.138050000000135</v>
      </c>
      <c r="N241">
        <f t="shared" si="20"/>
        <v>0.05409278617751411</v>
      </c>
    </row>
    <row r="242" spans="9:14" ht="12.75">
      <c r="I242">
        <f t="shared" si="24"/>
        <v>2.199999999999997</v>
      </c>
      <c r="J242">
        <f t="shared" si="21"/>
        <v>-23.323999999999977</v>
      </c>
      <c r="K242">
        <f t="shared" si="22"/>
        <v>72.12781999999993</v>
      </c>
      <c r="L242">
        <f t="shared" si="23"/>
        <v>76.28400000000006</v>
      </c>
      <c r="M242">
        <f t="shared" si="19"/>
        <v>4.156180000000134</v>
      </c>
      <c r="N242">
        <f t="shared" si="20"/>
        <v>0.05448298463636058</v>
      </c>
    </row>
    <row r="243" spans="9:14" ht="12.75">
      <c r="I243">
        <f t="shared" si="24"/>
        <v>2.209999999999997</v>
      </c>
      <c r="J243">
        <f t="shared" si="21"/>
        <v>-23.421999999999976</v>
      </c>
      <c r="K243">
        <f t="shared" si="22"/>
        <v>71.89359999999994</v>
      </c>
      <c r="L243">
        <f t="shared" si="23"/>
        <v>76.06791000000007</v>
      </c>
      <c r="M243">
        <f t="shared" si="19"/>
        <v>4.174310000000133</v>
      </c>
      <c r="N243">
        <f t="shared" si="20"/>
        <v>0.054876096898154945</v>
      </c>
    </row>
    <row r="244" spans="9:14" ht="12.75">
      <c r="I244">
        <f t="shared" si="24"/>
        <v>2.2199999999999966</v>
      </c>
      <c r="J244">
        <f t="shared" si="21"/>
        <v>-23.519999999999975</v>
      </c>
      <c r="K244">
        <f t="shared" si="22"/>
        <v>71.65839999999993</v>
      </c>
      <c r="L244">
        <f t="shared" si="23"/>
        <v>75.85084000000008</v>
      </c>
      <c r="M244">
        <f t="shared" si="19"/>
        <v>4.192440000000147</v>
      </c>
      <c r="N244">
        <f t="shared" si="20"/>
        <v>0.055272163103271404</v>
      </c>
    </row>
    <row r="245" spans="9:14" ht="12.75">
      <c r="I245">
        <f t="shared" si="24"/>
        <v>2.2299999999999964</v>
      </c>
      <c r="J245">
        <f t="shared" si="21"/>
        <v>-23.617999999999974</v>
      </c>
      <c r="K245">
        <f t="shared" si="22"/>
        <v>71.42221999999992</v>
      </c>
      <c r="L245">
        <f t="shared" si="23"/>
        <v>75.63279000000007</v>
      </c>
      <c r="M245">
        <f t="shared" si="19"/>
        <v>4.210570000000146</v>
      </c>
      <c r="N245">
        <f t="shared" si="20"/>
        <v>0.055671224081514675</v>
      </c>
    </row>
    <row r="246" spans="9:14" ht="12.75">
      <c r="I246">
        <f t="shared" si="24"/>
        <v>2.239999999999996</v>
      </c>
      <c r="J246">
        <f t="shared" si="21"/>
        <v>-23.715999999999973</v>
      </c>
      <c r="K246">
        <f t="shared" si="22"/>
        <v>71.18505999999992</v>
      </c>
      <c r="L246">
        <f t="shared" si="23"/>
        <v>75.41376000000008</v>
      </c>
      <c r="M246">
        <f t="shared" si="19"/>
        <v>4.22870000000016</v>
      </c>
      <c r="N246">
        <f t="shared" si="20"/>
        <v>0.05607332136734934</v>
      </c>
    </row>
    <row r="247" spans="9:14" ht="12.75">
      <c r="I247">
        <f t="shared" si="24"/>
        <v>2.249999999999996</v>
      </c>
      <c r="J247">
        <f t="shared" si="21"/>
        <v>-23.81399999999997</v>
      </c>
      <c r="K247">
        <f t="shared" si="22"/>
        <v>70.94691999999992</v>
      </c>
      <c r="L247">
        <f t="shared" si="23"/>
        <v>75.19375000000008</v>
      </c>
      <c r="M247">
        <f t="shared" si="19"/>
        <v>4.246830000000159</v>
      </c>
      <c r="N247">
        <f t="shared" si="20"/>
        <v>0.05647849721552861</v>
      </c>
    </row>
    <row r="248" spans="9:14" ht="12.75">
      <c r="I248">
        <f t="shared" si="24"/>
        <v>2.259999999999996</v>
      </c>
      <c r="J248">
        <f t="shared" si="21"/>
        <v>-23.91199999999997</v>
      </c>
      <c r="K248">
        <f t="shared" si="22"/>
        <v>70.70779999999992</v>
      </c>
      <c r="L248">
        <f t="shared" si="23"/>
        <v>74.9727600000001</v>
      </c>
      <c r="M248">
        <f t="shared" si="19"/>
        <v>4.264960000000173</v>
      </c>
      <c r="N248">
        <f t="shared" si="20"/>
        <v>0.05688679461714051</v>
      </c>
    </row>
    <row r="249" spans="9:14" ht="12.75">
      <c r="I249">
        <f t="shared" si="24"/>
        <v>2.2699999999999956</v>
      </c>
      <c r="J249">
        <f t="shared" si="21"/>
        <v>-24.00999999999997</v>
      </c>
      <c r="K249">
        <f t="shared" si="22"/>
        <v>70.46769999999992</v>
      </c>
      <c r="L249">
        <f t="shared" si="23"/>
        <v>74.7507900000001</v>
      </c>
      <c r="M249">
        <f t="shared" si="19"/>
        <v>4.283090000000172</v>
      </c>
      <c r="N249">
        <f t="shared" si="20"/>
        <v>0.05729825731607875</v>
      </c>
    </row>
    <row r="250" spans="9:14" ht="12.75">
      <c r="I250">
        <f t="shared" si="24"/>
        <v>2.2799999999999954</v>
      </c>
      <c r="J250">
        <f t="shared" si="21"/>
        <v>-24.10799999999997</v>
      </c>
      <c r="K250">
        <f t="shared" si="22"/>
        <v>70.22661999999993</v>
      </c>
      <c r="L250">
        <f t="shared" si="23"/>
        <v>74.5278400000001</v>
      </c>
      <c r="M250">
        <f t="shared" si="19"/>
        <v>4.301220000000171</v>
      </c>
      <c r="N250">
        <f t="shared" si="20"/>
        <v>0.057712929825957195</v>
      </c>
    </row>
    <row r="251" spans="9:14" ht="12.75">
      <c r="I251">
        <f t="shared" si="24"/>
        <v>2.289999999999995</v>
      </c>
      <c r="J251">
        <f t="shared" si="21"/>
        <v>-24.205999999999968</v>
      </c>
      <c r="K251">
        <f t="shared" si="22"/>
        <v>69.98455999999993</v>
      </c>
      <c r="L251">
        <f t="shared" si="23"/>
        <v>74.3039100000001</v>
      </c>
      <c r="M251">
        <f t="shared" si="19"/>
        <v>4.3193500000001706</v>
      </c>
      <c r="N251">
        <f t="shared" si="20"/>
        <v>0.05813085744747705</v>
      </c>
    </row>
    <row r="252" spans="9:14" ht="12.75">
      <c r="I252">
        <f t="shared" si="24"/>
        <v>2.299999999999995</v>
      </c>
      <c r="J252">
        <f t="shared" si="21"/>
        <v>-24.303999999999967</v>
      </c>
      <c r="K252">
        <f t="shared" si="22"/>
        <v>69.74151999999994</v>
      </c>
      <c r="L252">
        <f t="shared" si="23"/>
        <v>74.07900000000011</v>
      </c>
      <c r="M252">
        <f t="shared" si="19"/>
        <v>4.33748000000017</v>
      </c>
      <c r="N252">
        <f t="shared" si="20"/>
        <v>0.058552086286264175</v>
      </c>
    </row>
    <row r="253" spans="9:14" ht="12.75">
      <c r="I253">
        <f t="shared" si="24"/>
        <v>2.3099999999999947</v>
      </c>
      <c r="J253">
        <f t="shared" si="21"/>
        <v>-24.401999999999965</v>
      </c>
      <c r="K253">
        <f t="shared" si="22"/>
        <v>69.49749999999993</v>
      </c>
      <c r="L253">
        <f t="shared" si="23"/>
        <v>73.85311000000011</v>
      </c>
      <c r="M253">
        <f t="shared" si="19"/>
        <v>4.355610000000183</v>
      </c>
      <c r="N253">
        <f t="shared" si="20"/>
        <v>0.05897666327119029</v>
      </c>
    </row>
    <row r="254" spans="9:14" ht="12.75">
      <c r="I254">
        <f t="shared" si="24"/>
        <v>2.3199999999999945</v>
      </c>
      <c r="J254">
        <f t="shared" si="21"/>
        <v>-24.499999999999964</v>
      </c>
      <c r="K254">
        <f t="shared" si="22"/>
        <v>69.25249999999993</v>
      </c>
      <c r="L254">
        <f t="shared" si="23"/>
        <v>73.62624000000012</v>
      </c>
      <c r="M254">
        <f t="shared" si="19"/>
        <v>4.373740000000197</v>
      </c>
      <c r="N254">
        <f t="shared" si="20"/>
        <v>0.059404636173193005</v>
      </c>
    </row>
    <row r="255" spans="9:14" ht="12.75">
      <c r="I255">
        <f t="shared" si="24"/>
        <v>2.3299999999999943</v>
      </c>
      <c r="J255">
        <f t="shared" si="21"/>
        <v>-24.597999999999963</v>
      </c>
      <c r="K255">
        <f t="shared" si="22"/>
        <v>69.00651999999992</v>
      </c>
      <c r="L255">
        <f t="shared" si="23"/>
        <v>73.39839000000012</v>
      </c>
      <c r="M255">
        <f t="shared" si="19"/>
        <v>4.391870000000196</v>
      </c>
      <c r="N255">
        <f t="shared" si="20"/>
        <v>0.05983605362461205</v>
      </c>
    </row>
    <row r="256" spans="9:14" ht="12.75">
      <c r="I256">
        <f t="shared" si="24"/>
        <v>2.339999999999994</v>
      </c>
      <c r="J256">
        <f t="shared" si="21"/>
        <v>-24.695999999999962</v>
      </c>
      <c r="K256">
        <f t="shared" si="22"/>
        <v>68.75955999999992</v>
      </c>
      <c r="L256">
        <f t="shared" si="23"/>
        <v>73.16956000000013</v>
      </c>
      <c r="M256">
        <f t="shared" si="19"/>
        <v>4.41000000000021</v>
      </c>
      <c r="N256">
        <f t="shared" si="20"/>
        <v>0.06027096513905785</v>
      </c>
    </row>
    <row r="257" spans="9:14" ht="12.75">
      <c r="I257">
        <f t="shared" si="24"/>
        <v>2.349999999999994</v>
      </c>
      <c r="J257">
        <f t="shared" si="21"/>
        <v>-24.79399999999996</v>
      </c>
      <c r="K257">
        <f t="shared" si="22"/>
        <v>68.51161999999992</v>
      </c>
      <c r="L257">
        <f t="shared" si="23"/>
        <v>72.93975000000015</v>
      </c>
      <c r="M257">
        <f t="shared" si="19"/>
        <v>4.428130000000223</v>
      </c>
      <c r="N257">
        <f t="shared" si="20"/>
        <v>0.06070942113182749</v>
      </c>
    </row>
    <row r="258" spans="9:14" ht="12.75">
      <c r="I258">
        <f t="shared" si="24"/>
        <v>2.3599999999999937</v>
      </c>
      <c r="J258">
        <f t="shared" si="21"/>
        <v>-24.89199999999996</v>
      </c>
      <c r="K258">
        <f t="shared" si="22"/>
        <v>68.26269999999992</v>
      </c>
      <c r="L258">
        <f t="shared" si="23"/>
        <v>72.70896000000015</v>
      </c>
      <c r="M258">
        <f t="shared" si="19"/>
        <v>4.446260000000223</v>
      </c>
      <c r="N258">
        <f t="shared" si="20"/>
        <v>0.061151472940889455</v>
      </c>
    </row>
    <row r="259" spans="9:14" ht="12.75">
      <c r="I259">
        <f t="shared" si="24"/>
        <v>2.3699999999999934</v>
      </c>
      <c r="J259">
        <f t="shared" si="21"/>
        <v>-24.98999999999996</v>
      </c>
      <c r="K259">
        <f t="shared" si="22"/>
        <v>68.01279999999993</v>
      </c>
      <c r="L259">
        <f t="shared" si="23"/>
        <v>72.47719000000015</v>
      </c>
      <c r="M259">
        <f t="shared" si="19"/>
        <v>4.464390000000222</v>
      </c>
      <c r="N259">
        <f t="shared" si="20"/>
        <v>0.0615971728484536</v>
      </c>
    </row>
    <row r="260" spans="9:14" ht="12.75">
      <c r="I260">
        <f t="shared" si="24"/>
        <v>2.3799999999999932</v>
      </c>
      <c r="J260">
        <f t="shared" si="21"/>
        <v>-25.08799999999996</v>
      </c>
      <c r="K260">
        <f t="shared" si="22"/>
        <v>67.76191999999993</v>
      </c>
      <c r="L260">
        <f t="shared" si="23"/>
        <v>72.24444000000015</v>
      </c>
      <c r="M260">
        <f t="shared" si="19"/>
        <v>4.482520000000221</v>
      </c>
      <c r="N260">
        <f t="shared" si="20"/>
        <v>0.062046574103144986</v>
      </c>
    </row>
    <row r="261" spans="9:14" ht="12.75">
      <c r="I261">
        <f t="shared" si="24"/>
        <v>2.389999999999993</v>
      </c>
      <c r="J261">
        <f t="shared" si="21"/>
        <v>-25.185999999999957</v>
      </c>
      <c r="K261">
        <f t="shared" si="22"/>
        <v>67.51005999999994</v>
      </c>
      <c r="L261">
        <f t="shared" si="23"/>
        <v>72.01071000000016</v>
      </c>
      <c r="M261">
        <f aca="true" t="shared" si="25" ref="M261:M324">L261-K261</f>
        <v>4.5006500000002205</v>
      </c>
      <c r="N261">
        <f aca="true" t="shared" si="26" ref="N261:N324">M261/L261</f>
        <v>0.06249973094280296</v>
      </c>
    </row>
    <row r="262" spans="9:14" ht="12.75">
      <c r="I262">
        <f t="shared" si="24"/>
        <v>2.399999999999993</v>
      </c>
      <c r="J262">
        <f aca="true" t="shared" si="27" ref="J262:J325">J261+gravity*deltat</f>
        <v>-25.283999999999956</v>
      </c>
      <c r="K262">
        <f aca="true" t="shared" si="28" ref="K262:K325">K261+J262*deltat</f>
        <v>67.25721999999993</v>
      </c>
      <c r="L262">
        <f aca="true" t="shared" si="29" ref="L262:L325">Ho+Vo*I262+0.5*gravity*I262^2</f>
        <v>71.77600000000017</v>
      </c>
      <c r="M262">
        <f t="shared" si="25"/>
        <v>4.518780000000234</v>
      </c>
      <c r="N262">
        <f t="shared" si="26"/>
        <v>0.06295669861792554</v>
      </c>
    </row>
    <row r="263" spans="9:14" ht="12.75">
      <c r="I263">
        <f t="shared" si="24"/>
        <v>2.4099999999999926</v>
      </c>
      <c r="J263">
        <f t="shared" si="27"/>
        <v>-25.381999999999955</v>
      </c>
      <c r="K263">
        <f t="shared" si="28"/>
        <v>67.00339999999993</v>
      </c>
      <c r="L263">
        <f t="shared" si="29"/>
        <v>71.54031000000018</v>
      </c>
      <c r="M263">
        <f t="shared" si="25"/>
        <v>4.536910000000248</v>
      </c>
      <c r="N263">
        <f t="shared" si="26"/>
        <v>0.06341753341577967</v>
      </c>
    </row>
    <row r="264" spans="9:14" ht="12.75">
      <c r="I264">
        <f t="shared" si="24"/>
        <v>2.4199999999999924</v>
      </c>
      <c r="J264">
        <f t="shared" si="27"/>
        <v>-25.479999999999954</v>
      </c>
      <c r="K264">
        <f t="shared" si="28"/>
        <v>66.74859999999993</v>
      </c>
      <c r="L264">
        <f t="shared" si="29"/>
        <v>71.30364000000017</v>
      </c>
      <c r="M264">
        <f t="shared" si="25"/>
        <v>4.555040000000247</v>
      </c>
      <c r="N264">
        <f t="shared" si="26"/>
        <v>0.06388229268520143</v>
      </c>
    </row>
    <row r="265" spans="9:14" ht="12.75">
      <c r="I265">
        <f t="shared" si="24"/>
        <v>2.429999999999992</v>
      </c>
      <c r="J265">
        <f t="shared" si="27"/>
        <v>-25.577999999999953</v>
      </c>
      <c r="K265">
        <f t="shared" si="28"/>
        <v>66.49281999999992</v>
      </c>
      <c r="L265">
        <f t="shared" si="29"/>
        <v>71.06599000000018</v>
      </c>
      <c r="M265">
        <f t="shared" si="25"/>
        <v>4.57317000000026</v>
      </c>
      <c r="N265">
        <f t="shared" si="26"/>
        <v>0.06435103486210843</v>
      </c>
    </row>
    <row r="266" spans="9:14" ht="12.75">
      <c r="I266">
        <f t="shared" si="24"/>
        <v>2.439999999999992</v>
      </c>
      <c r="J266">
        <f t="shared" si="27"/>
        <v>-25.675999999999952</v>
      </c>
      <c r="K266">
        <f t="shared" si="28"/>
        <v>66.23605999999992</v>
      </c>
      <c r="L266">
        <f t="shared" si="29"/>
        <v>70.8273600000002</v>
      </c>
      <c r="M266">
        <f t="shared" si="25"/>
        <v>4.591300000000274</v>
      </c>
      <c r="N266">
        <f t="shared" si="26"/>
        <v>0.06482381949574657</v>
      </c>
    </row>
    <row r="267" spans="9:14" ht="12.75">
      <c r="I267">
        <f t="shared" si="24"/>
        <v>2.4499999999999917</v>
      </c>
      <c r="J267">
        <f t="shared" si="27"/>
        <v>-25.77399999999995</v>
      </c>
      <c r="K267">
        <f t="shared" si="28"/>
        <v>65.97831999999993</v>
      </c>
      <c r="L267">
        <f t="shared" si="29"/>
        <v>70.5877500000002</v>
      </c>
      <c r="M267">
        <f t="shared" si="25"/>
        <v>4.609430000000273</v>
      </c>
      <c r="N267">
        <f t="shared" si="26"/>
        <v>0.06530070727569955</v>
      </c>
    </row>
    <row r="268" spans="9:14" ht="12.75">
      <c r="I268">
        <f t="shared" si="24"/>
        <v>2.4599999999999915</v>
      </c>
      <c r="J268">
        <f t="shared" si="27"/>
        <v>-25.87199999999995</v>
      </c>
      <c r="K268">
        <f t="shared" si="28"/>
        <v>65.71959999999993</v>
      </c>
      <c r="L268">
        <f t="shared" si="29"/>
        <v>70.3471600000002</v>
      </c>
      <c r="M268">
        <f t="shared" si="25"/>
        <v>4.627560000000273</v>
      </c>
      <c r="N268">
        <f t="shared" si="26"/>
        <v>0.06578176005968485</v>
      </c>
    </row>
    <row r="269" spans="9:14" ht="12.75">
      <c r="I269">
        <f t="shared" si="24"/>
        <v>2.4699999999999913</v>
      </c>
      <c r="J269">
        <f t="shared" si="27"/>
        <v>-25.96999999999995</v>
      </c>
      <c r="K269">
        <f t="shared" si="28"/>
        <v>65.45989999999993</v>
      </c>
      <c r="L269">
        <f t="shared" si="29"/>
        <v>70.1055900000002</v>
      </c>
      <c r="M269">
        <f t="shared" si="25"/>
        <v>4.645690000000272</v>
      </c>
      <c r="N269">
        <f t="shared" si="26"/>
        <v>0.06626704090216284</v>
      </c>
    </row>
    <row r="270" spans="9:14" ht="12.75">
      <c r="I270">
        <f t="shared" si="24"/>
        <v>2.479999999999991</v>
      </c>
      <c r="J270">
        <f t="shared" si="27"/>
        <v>-26.067999999999948</v>
      </c>
      <c r="K270">
        <f t="shared" si="28"/>
        <v>65.19921999999994</v>
      </c>
      <c r="L270">
        <f t="shared" si="29"/>
        <v>69.86304000000021</v>
      </c>
      <c r="M270">
        <f t="shared" si="25"/>
        <v>4.663820000000271</v>
      </c>
      <c r="N270">
        <f t="shared" si="26"/>
        <v>0.06675661408378818</v>
      </c>
    </row>
    <row r="271" spans="9:14" ht="12.75">
      <c r="I271">
        <f t="shared" si="24"/>
        <v>2.489999999999991</v>
      </c>
      <c r="J271">
        <f t="shared" si="27"/>
        <v>-26.165999999999947</v>
      </c>
      <c r="K271">
        <f t="shared" si="28"/>
        <v>64.93755999999993</v>
      </c>
      <c r="L271">
        <f t="shared" si="29"/>
        <v>69.61951000000022</v>
      </c>
      <c r="M271">
        <f t="shared" si="25"/>
        <v>4.681950000000285</v>
      </c>
      <c r="N271">
        <f t="shared" si="26"/>
        <v>0.06725054514173211</v>
      </c>
    </row>
    <row r="272" spans="9:14" ht="12.75">
      <c r="I272">
        <f aca="true" t="shared" si="30" ref="I272:I335">I271+deltat</f>
        <v>2.4999999999999907</v>
      </c>
      <c r="J272">
        <f t="shared" si="27"/>
        <v>-26.263999999999946</v>
      </c>
      <c r="K272">
        <f t="shared" si="28"/>
        <v>64.67491999999993</v>
      </c>
      <c r="L272">
        <f t="shared" si="29"/>
        <v>69.37500000000023</v>
      </c>
      <c r="M272">
        <f t="shared" si="25"/>
        <v>4.700080000000298</v>
      </c>
      <c r="N272">
        <f t="shared" si="26"/>
        <v>0.06774890090090498</v>
      </c>
    </row>
    <row r="273" spans="9:14" ht="12.75">
      <c r="I273">
        <f t="shared" si="30"/>
        <v>2.5099999999999905</v>
      </c>
      <c r="J273">
        <f t="shared" si="27"/>
        <v>-26.361999999999945</v>
      </c>
      <c r="K273">
        <f t="shared" si="28"/>
        <v>64.41129999999993</v>
      </c>
      <c r="L273">
        <f t="shared" si="29"/>
        <v>69.12951000000024</v>
      </c>
      <c r="M273">
        <f t="shared" si="25"/>
        <v>4.718210000000312</v>
      </c>
      <c r="N273">
        <f t="shared" si="26"/>
        <v>0.06825174950611244</v>
      </c>
    </row>
    <row r="274" spans="9:14" ht="12.75">
      <c r="I274">
        <f t="shared" si="30"/>
        <v>2.5199999999999902</v>
      </c>
      <c r="J274">
        <f t="shared" si="27"/>
        <v>-26.459999999999944</v>
      </c>
      <c r="K274">
        <f t="shared" si="28"/>
        <v>64.14669999999992</v>
      </c>
      <c r="L274">
        <f t="shared" si="29"/>
        <v>68.88304000000024</v>
      </c>
      <c r="M274">
        <f t="shared" si="25"/>
        <v>4.736340000000311</v>
      </c>
      <c r="N274">
        <f t="shared" si="26"/>
        <v>0.06875916045517583</v>
      </c>
    </row>
    <row r="275" spans="9:14" ht="12.75">
      <c r="I275">
        <f t="shared" si="30"/>
        <v>2.52999999999999</v>
      </c>
      <c r="J275">
        <f t="shared" si="27"/>
        <v>-26.557999999999943</v>
      </c>
      <c r="K275">
        <f t="shared" si="28"/>
        <v>63.881119999999925</v>
      </c>
      <c r="L275">
        <f t="shared" si="29"/>
        <v>68.63559000000025</v>
      </c>
      <c r="M275">
        <f t="shared" si="25"/>
        <v>4.754470000000325</v>
      </c>
      <c r="N275">
        <f t="shared" si="26"/>
        <v>0.06927120463305272</v>
      </c>
    </row>
    <row r="276" spans="9:14" ht="12.75">
      <c r="I276">
        <f t="shared" si="30"/>
        <v>2.53999999999999</v>
      </c>
      <c r="J276">
        <f t="shared" si="27"/>
        <v>-26.655999999999942</v>
      </c>
      <c r="K276">
        <f t="shared" si="28"/>
        <v>63.614559999999926</v>
      </c>
      <c r="L276">
        <f t="shared" si="29"/>
        <v>68.38716000000025</v>
      </c>
      <c r="M276">
        <f t="shared" si="25"/>
        <v>4.772600000000324</v>
      </c>
      <c r="N276">
        <f t="shared" si="26"/>
        <v>0.06978795434699009</v>
      </c>
    </row>
    <row r="277" spans="9:14" ht="12.75">
      <c r="I277">
        <f t="shared" si="30"/>
        <v>2.5499999999999896</v>
      </c>
      <c r="J277">
        <f t="shared" si="27"/>
        <v>-26.75399999999994</v>
      </c>
      <c r="K277">
        <f t="shared" si="28"/>
        <v>63.34701999999993</v>
      </c>
      <c r="L277">
        <f t="shared" si="29"/>
        <v>68.13775000000025</v>
      </c>
      <c r="M277">
        <f t="shared" si="25"/>
        <v>4.790730000000323</v>
      </c>
      <c r="N277">
        <f t="shared" si="26"/>
        <v>0.07030948336275127</v>
      </c>
    </row>
    <row r="278" spans="9:14" ht="12.75">
      <c r="I278">
        <f t="shared" si="30"/>
        <v>2.5599999999999894</v>
      </c>
      <c r="J278">
        <f t="shared" si="27"/>
        <v>-26.85199999999994</v>
      </c>
      <c r="K278">
        <f t="shared" si="28"/>
        <v>63.07849999999993</v>
      </c>
      <c r="L278">
        <f t="shared" si="29"/>
        <v>67.88736000000026</v>
      </c>
      <c r="M278">
        <f t="shared" si="25"/>
        <v>4.80886000000033</v>
      </c>
      <c r="N278">
        <f t="shared" si="26"/>
        <v>0.07083586694195078</v>
      </c>
    </row>
    <row r="279" spans="9:14" ht="12.75">
      <c r="I279">
        <f t="shared" si="30"/>
        <v>2.569999999999989</v>
      </c>
      <c r="J279">
        <f t="shared" si="27"/>
        <v>-26.94999999999994</v>
      </c>
      <c r="K279">
        <f t="shared" si="28"/>
        <v>62.808999999999926</v>
      </c>
      <c r="L279">
        <f t="shared" si="29"/>
        <v>67.63599000000028</v>
      </c>
      <c r="M279">
        <f t="shared" si="25"/>
        <v>4.82699000000035</v>
      </c>
      <c r="N279">
        <f t="shared" si="26"/>
        <v>0.0713671818805392</v>
      </c>
    </row>
    <row r="280" spans="9:14" ht="12.75">
      <c r="I280">
        <f t="shared" si="30"/>
        <v>2.579999999999989</v>
      </c>
      <c r="J280">
        <f t="shared" si="27"/>
        <v>-27.047999999999938</v>
      </c>
      <c r="K280">
        <f t="shared" si="28"/>
        <v>62.53851999999993</v>
      </c>
      <c r="L280">
        <f t="shared" si="29"/>
        <v>67.38364000000027</v>
      </c>
      <c r="M280">
        <f t="shared" si="25"/>
        <v>4.8451200000003425</v>
      </c>
      <c r="N280">
        <f t="shared" si="26"/>
        <v>0.07190350654847857</v>
      </c>
    </row>
    <row r="281" spans="9:14" ht="12.75">
      <c r="I281">
        <f t="shared" si="30"/>
        <v>2.5899999999999888</v>
      </c>
      <c r="J281">
        <f t="shared" si="27"/>
        <v>-27.145999999999937</v>
      </c>
      <c r="K281">
        <f t="shared" si="28"/>
        <v>62.26705999999993</v>
      </c>
      <c r="L281">
        <f t="shared" si="29"/>
        <v>67.13031000000029</v>
      </c>
      <c r="M281">
        <f t="shared" si="25"/>
        <v>4.863250000000363</v>
      </c>
      <c r="N281">
        <f t="shared" si="26"/>
        <v>0.07244492093065474</v>
      </c>
    </row>
    <row r="282" spans="9:14" ht="12.75">
      <c r="I282">
        <f t="shared" si="30"/>
        <v>2.5999999999999885</v>
      </c>
      <c r="J282">
        <f t="shared" si="27"/>
        <v>-27.243999999999936</v>
      </c>
      <c r="K282">
        <f t="shared" si="28"/>
        <v>61.994619999999934</v>
      </c>
      <c r="L282">
        <f t="shared" si="29"/>
        <v>66.87600000000029</v>
      </c>
      <c r="M282">
        <f t="shared" si="25"/>
        <v>4.881380000000355</v>
      </c>
      <c r="N282">
        <f t="shared" si="26"/>
        <v>0.07299150666906415</v>
      </c>
    </row>
    <row r="283" spans="9:14" ht="12.75">
      <c r="I283">
        <f t="shared" si="30"/>
        <v>2.6099999999999883</v>
      </c>
      <c r="J283">
        <f t="shared" si="27"/>
        <v>-27.341999999999935</v>
      </c>
      <c r="K283">
        <f t="shared" si="28"/>
        <v>61.72119999999993</v>
      </c>
      <c r="L283">
        <f t="shared" si="29"/>
        <v>66.6207100000003</v>
      </c>
      <c r="M283">
        <f t="shared" si="25"/>
        <v>4.899510000000369</v>
      </c>
      <c r="N283">
        <f t="shared" si="26"/>
        <v>0.07354334710633295</v>
      </c>
    </row>
    <row r="284" spans="9:14" ht="12.75">
      <c r="I284">
        <f t="shared" si="30"/>
        <v>2.619999999999988</v>
      </c>
      <c r="J284">
        <f t="shared" si="27"/>
        <v>-27.439999999999934</v>
      </c>
      <c r="K284">
        <f t="shared" si="28"/>
        <v>61.44679999999993</v>
      </c>
      <c r="L284">
        <f t="shared" si="29"/>
        <v>66.3644400000003</v>
      </c>
      <c r="M284">
        <f t="shared" si="25"/>
        <v>4.917640000000368</v>
      </c>
      <c r="N284">
        <f t="shared" si="26"/>
        <v>0.07410052733060575</v>
      </c>
    </row>
    <row r="285" spans="9:14" ht="12.75">
      <c r="I285">
        <f t="shared" si="30"/>
        <v>2.629999999999988</v>
      </c>
      <c r="J285">
        <f t="shared" si="27"/>
        <v>-27.537999999999933</v>
      </c>
      <c r="K285">
        <f t="shared" si="28"/>
        <v>61.171419999999934</v>
      </c>
      <c r="L285">
        <f t="shared" si="29"/>
        <v>66.10719000000032</v>
      </c>
      <c r="M285">
        <f t="shared" si="25"/>
        <v>4.935770000000382</v>
      </c>
      <c r="N285">
        <f t="shared" si="26"/>
        <v>0.0746631342218654</v>
      </c>
    </row>
    <row r="286" spans="9:14" ht="12.75">
      <c r="I286">
        <f t="shared" si="30"/>
        <v>2.6399999999999877</v>
      </c>
      <c r="J286">
        <f t="shared" si="27"/>
        <v>-27.63599999999993</v>
      </c>
      <c r="K286">
        <f t="shared" si="28"/>
        <v>60.89505999999994</v>
      </c>
      <c r="L286">
        <f t="shared" si="29"/>
        <v>65.84896000000032</v>
      </c>
      <c r="M286">
        <f t="shared" si="25"/>
        <v>4.953900000000381</v>
      </c>
      <c r="N286">
        <f t="shared" si="26"/>
        <v>0.07523125649972842</v>
      </c>
    </row>
    <row r="287" spans="9:14" ht="12.75">
      <c r="I287">
        <f t="shared" si="30"/>
        <v>2.6499999999999875</v>
      </c>
      <c r="J287">
        <f t="shared" si="27"/>
        <v>-27.73399999999993</v>
      </c>
      <c r="K287">
        <f t="shared" si="28"/>
        <v>60.617719999999935</v>
      </c>
      <c r="L287">
        <f t="shared" si="29"/>
        <v>65.58975000000032</v>
      </c>
      <c r="M287">
        <f t="shared" si="25"/>
        <v>4.972030000000387</v>
      </c>
      <c r="N287">
        <f t="shared" si="26"/>
        <v>0.07580498477277872</v>
      </c>
    </row>
    <row r="288" spans="9:14" ht="12.75">
      <c r="I288">
        <f t="shared" si="30"/>
        <v>2.6599999999999873</v>
      </c>
      <c r="J288">
        <f t="shared" si="27"/>
        <v>-27.83199999999993</v>
      </c>
      <c r="K288">
        <f t="shared" si="28"/>
        <v>60.339399999999934</v>
      </c>
      <c r="L288">
        <f t="shared" si="29"/>
        <v>65.32956000000033</v>
      </c>
      <c r="M288">
        <f t="shared" si="25"/>
        <v>4.990160000000394</v>
      </c>
      <c r="N288">
        <f t="shared" si="26"/>
        <v>0.07638441158949133</v>
      </c>
    </row>
    <row r="289" spans="9:14" ht="12.75">
      <c r="I289">
        <f t="shared" si="30"/>
        <v>2.669999999999987</v>
      </c>
      <c r="J289">
        <f t="shared" si="27"/>
        <v>-27.92999999999993</v>
      </c>
      <c r="K289">
        <f t="shared" si="28"/>
        <v>60.060099999999935</v>
      </c>
      <c r="L289">
        <f t="shared" si="29"/>
        <v>65.06839000000033</v>
      </c>
      <c r="M289">
        <f t="shared" si="25"/>
        <v>5.0082900000004</v>
      </c>
      <c r="N289">
        <f t="shared" si="26"/>
        <v>0.07696963149081104</v>
      </c>
    </row>
    <row r="290" spans="9:14" ht="12.75">
      <c r="I290">
        <f t="shared" si="30"/>
        <v>2.679999999999987</v>
      </c>
      <c r="J290">
        <f t="shared" si="27"/>
        <v>-28.027999999999928</v>
      </c>
      <c r="K290">
        <f t="shared" si="28"/>
        <v>59.77981999999994</v>
      </c>
      <c r="L290">
        <f t="shared" si="29"/>
        <v>64.80624000000034</v>
      </c>
      <c r="M290">
        <f t="shared" si="25"/>
        <v>5.026420000000407</v>
      </c>
      <c r="N290">
        <f t="shared" si="26"/>
        <v>0.07756074106444658</v>
      </c>
    </row>
    <row r="291" spans="9:14" ht="12.75">
      <c r="I291">
        <f t="shared" si="30"/>
        <v>2.6899999999999866</v>
      </c>
      <c r="J291">
        <f t="shared" si="27"/>
        <v>-28.125999999999927</v>
      </c>
      <c r="K291">
        <f t="shared" si="28"/>
        <v>59.49855999999994</v>
      </c>
      <c r="L291">
        <f t="shared" si="29"/>
        <v>64.54311000000035</v>
      </c>
      <c r="M291">
        <f t="shared" si="25"/>
        <v>5.044550000000413</v>
      </c>
      <c r="N291">
        <f t="shared" si="26"/>
        <v>0.07815783900094658</v>
      </c>
    </row>
    <row r="292" spans="9:14" ht="12.75">
      <c r="I292">
        <f t="shared" si="30"/>
        <v>2.6999999999999864</v>
      </c>
      <c r="J292">
        <f t="shared" si="27"/>
        <v>-28.223999999999926</v>
      </c>
      <c r="K292">
        <f t="shared" si="28"/>
        <v>59.21631999999994</v>
      </c>
      <c r="L292">
        <f t="shared" si="29"/>
        <v>64.27900000000037</v>
      </c>
      <c r="M292">
        <f t="shared" si="25"/>
        <v>5.062680000000427</v>
      </c>
      <c r="N292">
        <f t="shared" si="26"/>
        <v>0.07876102615162647</v>
      </c>
    </row>
    <row r="293" spans="9:14" ht="12.75">
      <c r="I293">
        <f t="shared" si="30"/>
        <v>2.709999999999986</v>
      </c>
      <c r="J293">
        <f t="shared" si="27"/>
        <v>-28.321999999999925</v>
      </c>
      <c r="K293">
        <f t="shared" si="28"/>
        <v>58.93309999999994</v>
      </c>
      <c r="L293">
        <f t="shared" si="29"/>
        <v>64.01391000000037</v>
      </c>
      <c r="M293">
        <f t="shared" si="25"/>
        <v>5.080810000000426</v>
      </c>
      <c r="N293">
        <f t="shared" si="26"/>
        <v>0.0793704055884166</v>
      </c>
    </row>
    <row r="294" spans="9:14" ht="12.75">
      <c r="I294">
        <f t="shared" si="30"/>
        <v>2.719999999999986</v>
      </c>
      <c r="J294">
        <f t="shared" si="27"/>
        <v>-28.419999999999924</v>
      </c>
      <c r="K294">
        <f t="shared" si="28"/>
        <v>58.64889999999994</v>
      </c>
      <c r="L294">
        <f t="shared" si="29"/>
        <v>63.747840000000366</v>
      </c>
      <c r="M294">
        <f t="shared" si="25"/>
        <v>5.098940000000425</v>
      </c>
      <c r="N294">
        <f t="shared" si="26"/>
        <v>0.07998608266570909</v>
      </c>
    </row>
    <row r="295" spans="9:14" ht="12.75">
      <c r="I295">
        <f t="shared" si="30"/>
        <v>2.7299999999999858</v>
      </c>
      <c r="J295">
        <f t="shared" si="27"/>
        <v>-28.517999999999923</v>
      </c>
      <c r="K295">
        <f t="shared" si="28"/>
        <v>58.363719999999944</v>
      </c>
      <c r="L295">
        <f t="shared" si="29"/>
        <v>63.480790000000376</v>
      </c>
      <c r="M295">
        <f t="shared" si="25"/>
        <v>5.117070000000432</v>
      </c>
      <c r="N295">
        <f t="shared" si="26"/>
        <v>0.08060816508427827</v>
      </c>
    </row>
    <row r="296" spans="9:14" ht="12.75">
      <c r="I296">
        <f t="shared" si="30"/>
        <v>2.7399999999999856</v>
      </c>
      <c r="J296">
        <f t="shared" si="27"/>
        <v>-28.61599999999992</v>
      </c>
      <c r="K296">
        <f t="shared" si="28"/>
        <v>58.07755999999994</v>
      </c>
      <c r="L296">
        <f t="shared" si="29"/>
        <v>63.21276000000039</v>
      </c>
      <c r="M296">
        <f t="shared" si="25"/>
        <v>5.135200000000445</v>
      </c>
      <c r="N296">
        <f t="shared" si="26"/>
        <v>0.08123676295735882</v>
      </c>
    </row>
    <row r="297" spans="9:14" ht="12.75">
      <c r="I297">
        <f t="shared" si="30"/>
        <v>2.7499999999999853</v>
      </c>
      <c r="J297">
        <f t="shared" si="27"/>
        <v>-28.71399999999992</v>
      </c>
      <c r="K297">
        <f t="shared" si="28"/>
        <v>57.79041999999994</v>
      </c>
      <c r="L297">
        <f t="shared" si="29"/>
        <v>62.94375000000039</v>
      </c>
      <c r="M297">
        <f t="shared" si="25"/>
        <v>5.153330000000452</v>
      </c>
      <c r="N297">
        <f t="shared" si="26"/>
        <v>0.08187198887896606</v>
      </c>
    </row>
    <row r="298" spans="9:14" ht="12.75">
      <c r="I298">
        <f t="shared" si="30"/>
        <v>2.759999999999985</v>
      </c>
      <c r="J298">
        <f t="shared" si="27"/>
        <v>-28.81199999999992</v>
      </c>
      <c r="K298">
        <f t="shared" si="28"/>
        <v>57.50229999999994</v>
      </c>
      <c r="L298">
        <f t="shared" si="29"/>
        <v>62.6737600000004</v>
      </c>
      <c r="M298">
        <f t="shared" si="25"/>
        <v>5.171460000000458</v>
      </c>
      <c r="N298">
        <f t="shared" si="26"/>
        <v>0.08251395799454868</v>
      </c>
    </row>
    <row r="299" spans="9:14" ht="12.75">
      <c r="I299">
        <f t="shared" si="30"/>
        <v>2.769999999999985</v>
      </c>
      <c r="J299">
        <f t="shared" si="27"/>
        <v>-28.90999999999992</v>
      </c>
      <c r="K299">
        <f t="shared" si="28"/>
        <v>57.213199999999944</v>
      </c>
      <c r="L299">
        <f t="shared" si="29"/>
        <v>62.40279000000041</v>
      </c>
      <c r="M299">
        <f t="shared" si="25"/>
        <v>5.189590000000464</v>
      </c>
      <c r="N299">
        <f t="shared" si="26"/>
        <v>0.08316278807406577</v>
      </c>
    </row>
    <row r="300" spans="9:14" ht="12.75">
      <c r="I300">
        <f t="shared" si="30"/>
        <v>2.7799999999999847</v>
      </c>
      <c r="J300">
        <f t="shared" si="27"/>
        <v>-29.007999999999917</v>
      </c>
      <c r="K300">
        <f t="shared" si="28"/>
        <v>56.92311999999995</v>
      </c>
      <c r="L300">
        <f t="shared" si="29"/>
        <v>62.13084000000041</v>
      </c>
      <c r="M300">
        <f t="shared" si="25"/>
        <v>5.207720000000464</v>
      </c>
      <c r="N300">
        <f t="shared" si="26"/>
        <v>0.08381859958758693</v>
      </c>
    </row>
    <row r="301" spans="9:14" ht="12.75">
      <c r="I301">
        <f t="shared" si="30"/>
        <v>2.7899999999999845</v>
      </c>
      <c r="J301">
        <f t="shared" si="27"/>
        <v>-29.105999999999916</v>
      </c>
      <c r="K301">
        <f t="shared" si="28"/>
        <v>56.632059999999946</v>
      </c>
      <c r="L301">
        <f t="shared" si="29"/>
        <v>61.85791000000042</v>
      </c>
      <c r="M301">
        <f t="shared" si="25"/>
        <v>5.225850000000477</v>
      </c>
      <c r="N301">
        <f t="shared" si="26"/>
        <v>0.08448151578351809</v>
      </c>
    </row>
    <row r="302" spans="9:14" ht="12.75">
      <c r="I302">
        <f t="shared" si="30"/>
        <v>2.7999999999999843</v>
      </c>
      <c r="J302">
        <f t="shared" si="27"/>
        <v>-29.203999999999915</v>
      </c>
      <c r="K302">
        <f t="shared" si="28"/>
        <v>56.340019999999946</v>
      </c>
      <c r="L302">
        <f t="shared" si="29"/>
        <v>61.58400000000043</v>
      </c>
      <c r="M302">
        <f t="shared" si="25"/>
        <v>5.243980000000484</v>
      </c>
      <c r="N302">
        <f t="shared" si="26"/>
        <v>0.0851516627695578</v>
      </c>
    </row>
    <row r="303" spans="9:14" ht="12.75">
      <c r="I303">
        <f t="shared" si="30"/>
        <v>2.809999999999984</v>
      </c>
      <c r="J303">
        <f t="shared" si="27"/>
        <v>-29.301999999999914</v>
      </c>
      <c r="K303">
        <f t="shared" si="28"/>
        <v>56.04699999999995</v>
      </c>
      <c r="L303">
        <f t="shared" si="29"/>
        <v>61.30911000000044</v>
      </c>
      <c r="M303">
        <f t="shared" si="25"/>
        <v>5.26211000000049</v>
      </c>
      <c r="N303">
        <f t="shared" si="26"/>
        <v>0.08582916959649965</v>
      </c>
    </row>
    <row r="304" spans="9:14" ht="12.75">
      <c r="I304">
        <f t="shared" si="30"/>
        <v>2.819999999999984</v>
      </c>
      <c r="J304">
        <f t="shared" si="27"/>
        <v>-29.399999999999913</v>
      </c>
      <c r="K304">
        <f t="shared" si="28"/>
        <v>55.75299999999995</v>
      </c>
      <c r="L304">
        <f t="shared" si="29"/>
        <v>61.03324000000044</v>
      </c>
      <c r="M304">
        <f t="shared" si="25"/>
        <v>5.280240000000489</v>
      </c>
      <c r="N304">
        <f t="shared" si="26"/>
        <v>0.0865141683449945</v>
      </c>
    </row>
    <row r="305" spans="9:14" ht="12.75">
      <c r="I305">
        <f t="shared" si="30"/>
        <v>2.8299999999999836</v>
      </c>
      <c r="J305">
        <f t="shared" si="27"/>
        <v>-29.497999999999912</v>
      </c>
      <c r="K305">
        <f t="shared" si="28"/>
        <v>55.45801999999995</v>
      </c>
      <c r="L305">
        <f t="shared" si="29"/>
        <v>60.756390000000444</v>
      </c>
      <c r="M305">
        <f t="shared" si="25"/>
        <v>5.298370000000496</v>
      </c>
      <c r="N305">
        <f t="shared" si="26"/>
        <v>0.08720679421539787</v>
      </c>
    </row>
    <row r="306" spans="9:14" ht="12.75">
      <c r="I306">
        <f t="shared" si="30"/>
        <v>2.8399999999999834</v>
      </c>
      <c r="J306">
        <f t="shared" si="27"/>
        <v>-29.59599999999991</v>
      </c>
      <c r="K306">
        <f t="shared" si="28"/>
        <v>55.16205999999995</v>
      </c>
      <c r="L306">
        <f t="shared" si="29"/>
        <v>60.478560000000456</v>
      </c>
      <c r="M306">
        <f t="shared" si="25"/>
        <v>5.316500000000509</v>
      </c>
      <c r="N306">
        <f t="shared" si="26"/>
        <v>0.08790718562082941</v>
      </c>
    </row>
    <row r="307" spans="9:14" ht="12.75">
      <c r="I307">
        <f t="shared" si="30"/>
        <v>2.849999999999983</v>
      </c>
      <c r="J307">
        <f t="shared" si="27"/>
        <v>-29.69399999999991</v>
      </c>
      <c r="K307">
        <f t="shared" si="28"/>
        <v>54.86511999999995</v>
      </c>
      <c r="L307">
        <f t="shared" si="29"/>
        <v>60.19975000000046</v>
      </c>
      <c r="M307">
        <f t="shared" si="25"/>
        <v>5.334630000000516</v>
      </c>
      <c r="N307">
        <f t="shared" si="26"/>
        <v>0.08861548428358049</v>
      </c>
    </row>
    <row r="308" spans="9:14" ht="12.75">
      <c r="I308">
        <f t="shared" si="30"/>
        <v>2.859999999999983</v>
      </c>
      <c r="J308">
        <f t="shared" si="27"/>
        <v>-29.79199999999991</v>
      </c>
      <c r="K308">
        <f t="shared" si="28"/>
        <v>54.56719999999995</v>
      </c>
      <c r="L308">
        <f t="shared" si="29"/>
        <v>59.91996000000047</v>
      </c>
      <c r="M308">
        <f t="shared" si="25"/>
        <v>5.352760000000522</v>
      </c>
      <c r="N308">
        <f t="shared" si="26"/>
        <v>0.08933183533501157</v>
      </c>
    </row>
    <row r="309" spans="9:14" ht="12.75">
      <c r="I309">
        <f t="shared" si="30"/>
        <v>2.869999999999983</v>
      </c>
      <c r="J309">
        <f t="shared" si="27"/>
        <v>-29.889999999999908</v>
      </c>
      <c r="K309">
        <f t="shared" si="28"/>
        <v>54.268299999999954</v>
      </c>
      <c r="L309">
        <f t="shared" si="29"/>
        <v>59.63919000000048</v>
      </c>
      <c r="M309">
        <f t="shared" si="25"/>
        <v>5.370890000000529</v>
      </c>
      <c r="N309">
        <f t="shared" si="26"/>
        <v>0.0900563874190861</v>
      </c>
    </row>
    <row r="310" spans="9:14" ht="12.75">
      <c r="I310">
        <f t="shared" si="30"/>
        <v>2.8799999999999826</v>
      </c>
      <c r="J310">
        <f t="shared" si="27"/>
        <v>-29.987999999999907</v>
      </c>
      <c r="K310">
        <f t="shared" si="28"/>
        <v>53.96841999999995</v>
      </c>
      <c r="L310">
        <f t="shared" si="29"/>
        <v>59.35744000000049</v>
      </c>
      <c r="M310">
        <f t="shared" si="25"/>
        <v>5.389020000000535</v>
      </c>
      <c r="N310">
        <f t="shared" si="26"/>
        <v>0.09078929279969775</v>
      </c>
    </row>
    <row r="311" spans="9:14" ht="12.75">
      <c r="I311">
        <f t="shared" si="30"/>
        <v>2.8899999999999824</v>
      </c>
      <c r="J311">
        <f t="shared" si="27"/>
        <v>-30.085999999999906</v>
      </c>
      <c r="K311">
        <f t="shared" si="28"/>
        <v>53.66755999999995</v>
      </c>
      <c r="L311">
        <f t="shared" si="29"/>
        <v>59.07471000000049</v>
      </c>
      <c r="M311">
        <f t="shared" si="25"/>
        <v>5.4071500000005415</v>
      </c>
      <c r="N311">
        <f t="shared" si="26"/>
        <v>0.09153070747195367</v>
      </c>
    </row>
    <row r="312" spans="9:14" ht="12.75">
      <c r="I312">
        <f t="shared" si="30"/>
        <v>2.899999999999982</v>
      </c>
      <c r="J312">
        <f t="shared" si="27"/>
        <v>-30.183999999999905</v>
      </c>
      <c r="K312">
        <f t="shared" si="28"/>
        <v>53.36571999999995</v>
      </c>
      <c r="L312">
        <f t="shared" si="29"/>
        <v>58.7910000000005</v>
      </c>
      <c r="M312">
        <f t="shared" si="25"/>
        <v>5.425280000000548</v>
      </c>
      <c r="N312">
        <f t="shared" si="26"/>
        <v>0.09228079127758503</v>
      </c>
    </row>
    <row r="313" spans="9:14" ht="12.75">
      <c r="I313">
        <f t="shared" si="30"/>
        <v>2.909999999999982</v>
      </c>
      <c r="J313">
        <f t="shared" si="27"/>
        <v>-30.281999999999904</v>
      </c>
      <c r="K313">
        <f t="shared" si="28"/>
        <v>53.062899999999956</v>
      </c>
      <c r="L313">
        <f t="shared" si="29"/>
        <v>58.50631000000051</v>
      </c>
      <c r="M313">
        <f t="shared" si="25"/>
        <v>5.443410000000554</v>
      </c>
      <c r="N313">
        <f t="shared" si="26"/>
        <v>0.09303970802466446</v>
      </c>
    </row>
    <row r="314" spans="9:14" ht="12.75">
      <c r="I314">
        <f t="shared" si="30"/>
        <v>2.9199999999999817</v>
      </c>
      <c r="J314">
        <f t="shared" si="27"/>
        <v>-30.379999999999903</v>
      </c>
      <c r="K314">
        <f t="shared" si="28"/>
        <v>52.759099999999954</v>
      </c>
      <c r="L314">
        <f t="shared" si="29"/>
        <v>58.220640000000515</v>
      </c>
      <c r="M314">
        <f t="shared" si="25"/>
        <v>5.461540000000561</v>
      </c>
      <c r="N314">
        <f t="shared" si="26"/>
        <v>0.09380762561181932</v>
      </c>
    </row>
    <row r="315" spans="9:14" ht="12.75">
      <c r="I315">
        <f t="shared" si="30"/>
        <v>2.9299999999999815</v>
      </c>
      <c r="J315">
        <f t="shared" si="27"/>
        <v>-30.477999999999902</v>
      </c>
      <c r="K315">
        <f t="shared" si="28"/>
        <v>52.45431999999995</v>
      </c>
      <c r="L315">
        <f t="shared" si="29"/>
        <v>57.933990000000534</v>
      </c>
      <c r="M315">
        <f t="shared" si="25"/>
        <v>5.479670000000581</v>
      </c>
      <c r="N315">
        <f t="shared" si="26"/>
        <v>0.09458471615713902</v>
      </c>
    </row>
    <row r="316" spans="9:14" ht="12.75">
      <c r="I316">
        <f t="shared" si="30"/>
        <v>2.9399999999999813</v>
      </c>
      <c r="J316">
        <f t="shared" si="27"/>
        <v>-30.5759999999999</v>
      </c>
      <c r="K316">
        <f t="shared" si="28"/>
        <v>52.148559999999954</v>
      </c>
      <c r="L316">
        <f t="shared" si="29"/>
        <v>57.64636000000054</v>
      </c>
      <c r="M316">
        <f t="shared" si="25"/>
        <v>5.497800000000588</v>
      </c>
      <c r="N316">
        <f t="shared" si="26"/>
        <v>0.09537115613198363</v>
      </c>
    </row>
    <row r="317" spans="9:14" ht="12.75">
      <c r="I317">
        <f t="shared" si="30"/>
        <v>2.949999999999981</v>
      </c>
      <c r="J317">
        <f t="shared" si="27"/>
        <v>-30.6739999999999</v>
      </c>
      <c r="K317">
        <f t="shared" si="28"/>
        <v>51.841819999999956</v>
      </c>
      <c r="L317">
        <f t="shared" si="29"/>
        <v>57.35775000000054</v>
      </c>
      <c r="M317">
        <f t="shared" si="25"/>
        <v>5.515930000000587</v>
      </c>
      <c r="N317">
        <f t="shared" si="26"/>
        <v>0.09616712649991561</v>
      </c>
    </row>
    <row r="318" spans="9:14" ht="12.75">
      <c r="I318">
        <f t="shared" si="30"/>
        <v>2.959999999999981</v>
      </c>
      <c r="J318">
        <f t="shared" si="27"/>
        <v>-30.7719999999999</v>
      </c>
      <c r="K318">
        <f t="shared" si="28"/>
        <v>51.53409999999996</v>
      </c>
      <c r="L318">
        <f t="shared" si="29"/>
        <v>57.06816000000055</v>
      </c>
      <c r="M318">
        <f t="shared" si="25"/>
        <v>5.5340600000005935</v>
      </c>
      <c r="N318">
        <f t="shared" si="26"/>
        <v>0.09697281286098132</v>
      </c>
    </row>
    <row r="319" spans="9:14" ht="12.75">
      <c r="I319">
        <f t="shared" si="30"/>
        <v>2.9699999999999807</v>
      </c>
      <c r="J319">
        <f t="shared" si="27"/>
        <v>-30.869999999999898</v>
      </c>
      <c r="K319">
        <f t="shared" si="28"/>
        <v>51.22539999999996</v>
      </c>
      <c r="L319">
        <f t="shared" si="29"/>
        <v>56.777590000000565</v>
      </c>
      <c r="M319">
        <f t="shared" si="25"/>
        <v>5.552190000000607</v>
      </c>
      <c r="N319">
        <f t="shared" si="26"/>
        <v>0.09778840560158597</v>
      </c>
    </row>
    <row r="320" spans="9:14" ht="12.75">
      <c r="I320">
        <f t="shared" si="30"/>
        <v>2.9799999999999804</v>
      </c>
      <c r="J320">
        <f t="shared" si="27"/>
        <v>-30.967999999999897</v>
      </c>
      <c r="K320">
        <f t="shared" si="28"/>
        <v>50.91571999999996</v>
      </c>
      <c r="L320">
        <f t="shared" si="29"/>
        <v>56.48604000000057</v>
      </c>
      <c r="M320">
        <f t="shared" si="25"/>
        <v>5.5703200000006134</v>
      </c>
      <c r="N320">
        <f t="shared" si="26"/>
        <v>0.09861410005021695</v>
      </c>
    </row>
    <row r="321" spans="9:14" ht="12.75">
      <c r="I321">
        <f t="shared" si="30"/>
        <v>2.9899999999999802</v>
      </c>
      <c r="J321">
        <f t="shared" si="27"/>
        <v>-31.065999999999896</v>
      </c>
      <c r="K321">
        <f t="shared" si="28"/>
        <v>50.60505999999996</v>
      </c>
      <c r="L321">
        <f t="shared" si="29"/>
        <v>56.19351000000057</v>
      </c>
      <c r="M321">
        <f t="shared" si="25"/>
        <v>5.588450000000613</v>
      </c>
      <c r="N321">
        <f t="shared" si="26"/>
        <v>0.09945009663928371</v>
      </c>
    </row>
    <row r="322" spans="9:14" ht="12.75">
      <c r="I322">
        <f t="shared" si="30"/>
        <v>2.99999999999998</v>
      </c>
      <c r="J322">
        <f t="shared" si="27"/>
        <v>-31.163999999999895</v>
      </c>
      <c r="K322">
        <f t="shared" si="28"/>
        <v>50.29341999999996</v>
      </c>
      <c r="L322">
        <f t="shared" si="29"/>
        <v>55.90000000000058</v>
      </c>
      <c r="M322">
        <f t="shared" si="25"/>
        <v>5.606580000000619</v>
      </c>
      <c r="N322">
        <f t="shared" si="26"/>
        <v>0.1002966010733553</v>
      </c>
    </row>
    <row r="323" spans="9:14" ht="12.75">
      <c r="I323">
        <f t="shared" si="30"/>
        <v>3.00999999999998</v>
      </c>
      <c r="J323">
        <f t="shared" si="27"/>
        <v>-31.261999999999894</v>
      </c>
      <c r="K323">
        <f t="shared" si="28"/>
        <v>49.98079999999997</v>
      </c>
      <c r="L323">
        <f t="shared" si="29"/>
        <v>55.6055100000006</v>
      </c>
      <c r="M323">
        <f t="shared" si="25"/>
        <v>5.624710000000633</v>
      </c>
      <c r="N323">
        <f t="shared" si="26"/>
        <v>0.1011538245040927</v>
      </c>
    </row>
    <row r="324" spans="9:14" ht="12.75">
      <c r="I324">
        <f t="shared" si="30"/>
        <v>3.0199999999999796</v>
      </c>
      <c r="J324">
        <f t="shared" si="27"/>
        <v>-31.359999999999893</v>
      </c>
      <c r="K324">
        <f t="shared" si="28"/>
        <v>49.667199999999966</v>
      </c>
      <c r="L324">
        <f t="shared" si="29"/>
        <v>55.3100400000006</v>
      </c>
      <c r="M324">
        <f t="shared" si="25"/>
        <v>5.642840000000632</v>
      </c>
      <c r="N324">
        <f t="shared" si="26"/>
        <v>0.10202198371218989</v>
      </c>
    </row>
    <row r="325" spans="9:14" ht="12.75">
      <c r="I325">
        <f t="shared" si="30"/>
        <v>3.0299999999999794</v>
      </c>
      <c r="J325">
        <f t="shared" si="27"/>
        <v>-31.457999999999892</v>
      </c>
      <c r="K325">
        <f t="shared" si="28"/>
        <v>49.352619999999966</v>
      </c>
      <c r="L325">
        <f t="shared" si="29"/>
        <v>55.01359000000061</v>
      </c>
      <c r="M325">
        <f aca="true" t="shared" si="31" ref="M325:M388">L325-K325</f>
        <v>5.6609700000006455</v>
      </c>
      <c r="N325">
        <f aca="true" t="shared" si="32" ref="N325:N388">M325/L325</f>
        <v>0.10290130129665384</v>
      </c>
    </row>
    <row r="326" spans="9:14" ht="12.75">
      <c r="I326">
        <f t="shared" si="30"/>
        <v>3.039999999999979</v>
      </c>
      <c r="J326">
        <f aca="true" t="shared" si="33" ref="J326:J389">J325+gravity*deltat</f>
        <v>-31.55599999999989</v>
      </c>
      <c r="K326">
        <f aca="true" t="shared" si="34" ref="K326:K389">K325+J326*deltat</f>
        <v>49.03705999999997</v>
      </c>
      <c r="L326">
        <f aca="true" t="shared" si="35" ref="L326:L389">Ho+Vo*I326+0.5*gravity*I326^2</f>
        <v>54.71616000000061</v>
      </c>
      <c r="M326">
        <f t="shared" si="31"/>
        <v>5.679100000000645</v>
      </c>
      <c r="N326">
        <f t="shared" si="32"/>
        <v>0.1037920058717677</v>
      </c>
    </row>
    <row r="327" spans="9:14" ht="12.75">
      <c r="I327">
        <f t="shared" si="30"/>
        <v>3.049999999999979</v>
      </c>
      <c r="J327">
        <f t="shared" si="33"/>
        <v>-31.65399999999989</v>
      </c>
      <c r="K327">
        <f t="shared" si="34"/>
        <v>48.72051999999997</v>
      </c>
      <c r="L327">
        <f t="shared" si="35"/>
        <v>54.41775000000062</v>
      </c>
      <c r="M327">
        <f t="shared" si="31"/>
        <v>5.697230000000651</v>
      </c>
      <c r="N327">
        <f t="shared" si="32"/>
        <v>0.10469433227210949</v>
      </c>
    </row>
    <row r="328" spans="9:14" ht="12.75">
      <c r="I328">
        <f t="shared" si="30"/>
        <v>3.0599999999999787</v>
      </c>
      <c r="J328">
        <f t="shared" si="33"/>
        <v>-31.75199999999989</v>
      </c>
      <c r="K328">
        <f t="shared" si="34"/>
        <v>48.40299999999997</v>
      </c>
      <c r="L328">
        <f t="shared" si="35"/>
        <v>54.118360000000635</v>
      </c>
      <c r="M328">
        <f t="shared" si="31"/>
        <v>5.715360000000665</v>
      </c>
      <c r="N328">
        <f t="shared" si="32"/>
        <v>0.10560852176600691</v>
      </c>
    </row>
    <row r="329" spans="9:14" ht="12.75">
      <c r="I329">
        <f t="shared" si="30"/>
        <v>3.0699999999999785</v>
      </c>
      <c r="J329">
        <f t="shared" si="33"/>
        <v>-31.849999999999888</v>
      </c>
      <c r="K329">
        <f t="shared" si="34"/>
        <v>48.08449999999997</v>
      </c>
      <c r="L329">
        <f t="shared" si="35"/>
        <v>53.81799000000065</v>
      </c>
      <c r="M329">
        <f t="shared" si="31"/>
        <v>5.733490000000678</v>
      </c>
      <c r="N329">
        <f t="shared" si="32"/>
        <v>0.10653482227784072</v>
      </c>
    </row>
    <row r="330" spans="9:14" ht="12.75">
      <c r="I330">
        <f t="shared" si="30"/>
        <v>3.0799999999999783</v>
      </c>
      <c r="J330">
        <f t="shared" si="33"/>
        <v>-31.947999999999887</v>
      </c>
      <c r="K330">
        <f t="shared" si="34"/>
        <v>47.76501999999997</v>
      </c>
      <c r="L330">
        <f t="shared" si="35"/>
        <v>53.51664000000065</v>
      </c>
      <c r="M330">
        <f t="shared" si="31"/>
        <v>5.751620000000678</v>
      </c>
      <c r="N330">
        <f t="shared" si="32"/>
        <v>0.10747348861962575</v>
      </c>
    </row>
    <row r="331" spans="9:14" ht="12.75">
      <c r="I331">
        <f t="shared" si="30"/>
        <v>3.089999999999978</v>
      </c>
      <c r="J331">
        <f t="shared" si="33"/>
        <v>-32.045999999999886</v>
      </c>
      <c r="K331">
        <f t="shared" si="34"/>
        <v>47.444559999999974</v>
      </c>
      <c r="L331">
        <f t="shared" si="35"/>
        <v>53.21431000000066</v>
      </c>
      <c r="M331">
        <f t="shared" si="31"/>
        <v>5.769750000000684</v>
      </c>
      <c r="N331">
        <f t="shared" si="32"/>
        <v>0.10842478273232543</v>
      </c>
    </row>
    <row r="332" spans="9:14" ht="12.75">
      <c r="I332">
        <f t="shared" si="30"/>
        <v>3.099999999999978</v>
      </c>
      <c r="J332">
        <f t="shared" si="33"/>
        <v>-32.143999999999885</v>
      </c>
      <c r="K332">
        <f t="shared" si="34"/>
        <v>47.12311999999998</v>
      </c>
      <c r="L332">
        <f t="shared" si="35"/>
        <v>52.91100000000067</v>
      </c>
      <c r="M332">
        <f t="shared" si="31"/>
        <v>5.7878800000006905</v>
      </c>
      <c r="N332">
        <f t="shared" si="32"/>
        <v>0.10938897393737819</v>
      </c>
    </row>
    <row r="333" spans="9:14" ht="12.75">
      <c r="I333">
        <f t="shared" si="30"/>
        <v>3.1099999999999777</v>
      </c>
      <c r="J333">
        <f t="shared" si="33"/>
        <v>-32.241999999999884</v>
      </c>
      <c r="K333">
        <f t="shared" si="34"/>
        <v>46.80069999999998</v>
      </c>
      <c r="L333">
        <f t="shared" si="35"/>
        <v>52.606710000000675</v>
      </c>
      <c r="M333">
        <f t="shared" si="31"/>
        <v>5.806010000000697</v>
      </c>
      <c r="N333">
        <f t="shared" si="32"/>
        <v>0.11036633919894671</v>
      </c>
    </row>
    <row r="334" spans="9:14" ht="12.75">
      <c r="I334">
        <f t="shared" si="30"/>
        <v>3.1199999999999775</v>
      </c>
      <c r="J334">
        <f t="shared" si="33"/>
        <v>-32.33999999999988</v>
      </c>
      <c r="K334">
        <f t="shared" si="34"/>
        <v>46.47729999999998</v>
      </c>
      <c r="L334">
        <f t="shared" si="35"/>
        <v>52.30144000000069</v>
      </c>
      <c r="M334">
        <f t="shared" si="31"/>
        <v>5.82414000000071</v>
      </c>
      <c r="N334">
        <f t="shared" si="32"/>
        <v>0.11135716339742527</v>
      </c>
    </row>
    <row r="335" spans="9:14" ht="12.75">
      <c r="I335">
        <f t="shared" si="30"/>
        <v>3.1299999999999772</v>
      </c>
      <c r="J335">
        <f t="shared" si="33"/>
        <v>-32.43799999999988</v>
      </c>
      <c r="K335">
        <f t="shared" si="34"/>
        <v>46.15291999999998</v>
      </c>
      <c r="L335">
        <f t="shared" si="35"/>
        <v>51.9951900000007</v>
      </c>
      <c r="M335">
        <f t="shared" si="31"/>
        <v>5.842270000000717</v>
      </c>
      <c r="N335">
        <f t="shared" si="32"/>
        <v>0.1123617396147728</v>
      </c>
    </row>
    <row r="336" spans="9:14" ht="12.75">
      <c r="I336">
        <f aca="true" t="shared" si="36" ref="I336:I399">I335+deltat</f>
        <v>3.139999999999977</v>
      </c>
      <c r="J336">
        <f t="shared" si="33"/>
        <v>-32.53599999999988</v>
      </c>
      <c r="K336">
        <f t="shared" si="34"/>
        <v>45.827559999999984</v>
      </c>
      <c r="L336">
        <f t="shared" si="35"/>
        <v>51.6879600000007</v>
      </c>
      <c r="M336">
        <f t="shared" si="31"/>
        <v>5.860400000000716</v>
      </c>
      <c r="N336">
        <f t="shared" si="32"/>
        <v>0.11338036943227468</v>
      </c>
    </row>
    <row r="337" spans="9:14" ht="12.75">
      <c r="I337">
        <f t="shared" si="36"/>
        <v>3.149999999999977</v>
      </c>
      <c r="J337">
        <f t="shared" si="33"/>
        <v>-32.63399999999988</v>
      </c>
      <c r="K337">
        <f t="shared" si="34"/>
        <v>45.50121999999998</v>
      </c>
      <c r="L337">
        <f t="shared" si="35"/>
        <v>51.37975000000071</v>
      </c>
      <c r="M337">
        <f t="shared" si="31"/>
        <v>5.87853000000073</v>
      </c>
      <c r="N337">
        <f t="shared" si="32"/>
        <v>0.11441336324136743</v>
      </c>
    </row>
    <row r="338" spans="9:14" ht="12.75">
      <c r="I338">
        <f t="shared" si="36"/>
        <v>3.1599999999999766</v>
      </c>
      <c r="J338">
        <f t="shared" si="33"/>
        <v>-32.73199999999988</v>
      </c>
      <c r="K338">
        <f t="shared" si="34"/>
        <v>45.17389999999998</v>
      </c>
      <c r="L338">
        <f t="shared" si="35"/>
        <v>51.07056000000072</v>
      </c>
      <c r="M338">
        <f t="shared" si="31"/>
        <v>5.896660000000736</v>
      </c>
      <c r="N338">
        <f t="shared" si="32"/>
        <v>0.11546104056819924</v>
      </c>
    </row>
    <row r="339" spans="9:14" ht="12.75">
      <c r="I339">
        <f t="shared" si="36"/>
        <v>3.1699999999999764</v>
      </c>
      <c r="J339">
        <f t="shared" si="33"/>
        <v>-32.82999999999988</v>
      </c>
      <c r="K339">
        <f t="shared" si="34"/>
        <v>44.84559999999998</v>
      </c>
      <c r="L339">
        <f t="shared" si="35"/>
        <v>50.760390000000726</v>
      </c>
      <c r="M339">
        <f t="shared" si="31"/>
        <v>5.9147900000007425</v>
      </c>
      <c r="N339">
        <f t="shared" si="32"/>
        <v>0.11652373041264376</v>
      </c>
    </row>
    <row r="340" spans="9:14" ht="12.75">
      <c r="I340">
        <f t="shared" si="36"/>
        <v>3.179999999999976</v>
      </c>
      <c r="J340">
        <f t="shared" si="33"/>
        <v>-32.92799999999988</v>
      </c>
      <c r="K340">
        <f t="shared" si="34"/>
        <v>44.516319999999986</v>
      </c>
      <c r="L340">
        <f t="shared" si="35"/>
        <v>50.44924000000074</v>
      </c>
      <c r="M340">
        <f t="shared" si="31"/>
        <v>5.932920000000756</v>
      </c>
      <c r="N340">
        <f t="shared" si="32"/>
        <v>0.11760177160251906</v>
      </c>
    </row>
    <row r="341" spans="9:14" ht="12.75">
      <c r="I341">
        <f t="shared" si="36"/>
        <v>3.189999999999976</v>
      </c>
      <c r="J341">
        <f t="shared" si="33"/>
        <v>-33.025999999999875</v>
      </c>
      <c r="K341">
        <f t="shared" si="34"/>
        <v>44.18605999999999</v>
      </c>
      <c r="L341">
        <f t="shared" si="35"/>
        <v>50.137110000000746</v>
      </c>
      <c r="M341">
        <f t="shared" si="31"/>
        <v>5.951050000000755</v>
      </c>
      <c r="N341">
        <f t="shared" si="32"/>
        <v>0.11869551316381552</v>
      </c>
    </row>
    <row r="342" spans="9:14" ht="12.75">
      <c r="I342">
        <f t="shared" si="36"/>
        <v>3.1999999999999758</v>
      </c>
      <c r="J342">
        <f t="shared" si="33"/>
        <v>-33.123999999999874</v>
      </c>
      <c r="K342">
        <f t="shared" si="34"/>
        <v>43.85481999999999</v>
      </c>
      <c r="L342">
        <f t="shared" si="35"/>
        <v>49.82400000000075</v>
      </c>
      <c r="M342">
        <f t="shared" si="31"/>
        <v>5.969180000000762</v>
      </c>
      <c r="N342">
        <f t="shared" si="32"/>
        <v>0.11980531470778484</v>
      </c>
    </row>
    <row r="343" spans="9:14" ht="12.75">
      <c r="I343">
        <f t="shared" si="36"/>
        <v>3.2099999999999755</v>
      </c>
      <c r="J343">
        <f t="shared" si="33"/>
        <v>-33.22199999999987</v>
      </c>
      <c r="K343">
        <f t="shared" si="34"/>
        <v>43.52259999999999</v>
      </c>
      <c r="L343">
        <f t="shared" si="35"/>
        <v>49.509910000000765</v>
      </c>
      <c r="M343">
        <f t="shared" si="31"/>
        <v>5.987310000000775</v>
      </c>
      <c r="N343">
        <f t="shared" si="32"/>
        <v>0.12093154683578869</v>
      </c>
    </row>
    <row r="344" spans="9:14" ht="12.75">
      <c r="I344">
        <f t="shared" si="36"/>
        <v>3.2199999999999753</v>
      </c>
      <c r="J344">
        <f t="shared" si="33"/>
        <v>-33.31999999999987</v>
      </c>
      <c r="K344">
        <f t="shared" si="34"/>
        <v>43.18939999999999</v>
      </c>
      <c r="L344">
        <f t="shared" si="35"/>
        <v>49.194840000000774</v>
      </c>
      <c r="M344">
        <f t="shared" si="31"/>
        <v>6.005440000000782</v>
      </c>
      <c r="N344">
        <f t="shared" si="32"/>
        <v>0.12207459156286894</v>
      </c>
    </row>
    <row r="345" spans="9:14" ht="12.75">
      <c r="I345">
        <f t="shared" si="36"/>
        <v>3.229999999999975</v>
      </c>
      <c r="J345">
        <f t="shared" si="33"/>
        <v>-33.41799999999987</v>
      </c>
      <c r="K345">
        <f t="shared" si="34"/>
        <v>42.855219999999996</v>
      </c>
      <c r="L345">
        <f t="shared" si="35"/>
        <v>48.87879000000079</v>
      </c>
      <c r="M345">
        <f t="shared" si="31"/>
        <v>6.023570000000795</v>
      </c>
      <c r="N345">
        <f t="shared" si="32"/>
        <v>0.12323484276105644</v>
      </c>
    </row>
    <row r="346" spans="9:14" ht="12.75">
      <c r="I346">
        <f t="shared" si="36"/>
        <v>3.239999999999975</v>
      </c>
      <c r="J346">
        <f t="shared" si="33"/>
        <v>-33.51599999999987</v>
      </c>
      <c r="K346">
        <f t="shared" si="34"/>
        <v>42.520059999999994</v>
      </c>
      <c r="L346">
        <f t="shared" si="35"/>
        <v>48.561760000000795</v>
      </c>
      <c r="M346">
        <f t="shared" si="31"/>
        <v>6.041700000000802</v>
      </c>
      <c r="N346">
        <f t="shared" si="32"/>
        <v>0.12441270662349764</v>
      </c>
    </row>
    <row r="347" spans="9:14" ht="12.75">
      <c r="I347">
        <f t="shared" si="36"/>
        <v>3.2499999999999747</v>
      </c>
      <c r="J347">
        <f t="shared" si="33"/>
        <v>-33.61399999999987</v>
      </c>
      <c r="K347">
        <f t="shared" si="34"/>
        <v>42.18391999999999</v>
      </c>
      <c r="L347">
        <f t="shared" si="35"/>
        <v>48.24375000000081</v>
      </c>
      <c r="M347">
        <f t="shared" si="31"/>
        <v>6.059830000000815</v>
      </c>
      <c r="N347">
        <f t="shared" si="32"/>
        <v>0.12560860215055242</v>
      </c>
    </row>
    <row r="348" spans="9:14" ht="12.75">
      <c r="I348">
        <f t="shared" si="36"/>
        <v>3.2599999999999745</v>
      </c>
      <c r="J348">
        <f t="shared" si="33"/>
        <v>-33.71199999999987</v>
      </c>
      <c r="K348">
        <f t="shared" si="34"/>
        <v>41.846799999999995</v>
      </c>
      <c r="L348">
        <f t="shared" si="35"/>
        <v>47.92476000000081</v>
      </c>
      <c r="M348">
        <f t="shared" si="31"/>
        <v>6.0779600000008145</v>
      </c>
      <c r="N348">
        <f t="shared" si="32"/>
        <v>0.1268229616590821</v>
      </c>
    </row>
    <row r="349" spans="9:14" ht="12.75">
      <c r="I349">
        <f t="shared" si="36"/>
        <v>3.2699999999999743</v>
      </c>
      <c r="J349">
        <f t="shared" si="33"/>
        <v>-33.80999999999987</v>
      </c>
      <c r="K349">
        <f t="shared" si="34"/>
        <v>41.5087</v>
      </c>
      <c r="L349">
        <f t="shared" si="35"/>
        <v>47.604790000000826</v>
      </c>
      <c r="M349">
        <f t="shared" si="31"/>
        <v>6.096090000000828</v>
      </c>
      <c r="N349">
        <f t="shared" si="32"/>
        <v>0.12805623131623356</v>
      </c>
    </row>
    <row r="350" spans="9:14" ht="12.75">
      <c r="I350">
        <f t="shared" si="36"/>
        <v>3.279999999999974</v>
      </c>
      <c r="J350">
        <f t="shared" si="33"/>
        <v>-33.907999999999866</v>
      </c>
      <c r="K350">
        <f t="shared" si="34"/>
        <v>41.16962</v>
      </c>
      <c r="L350">
        <f t="shared" si="35"/>
        <v>47.28384000000083</v>
      </c>
      <c r="M350">
        <f t="shared" si="31"/>
        <v>6.114220000000827</v>
      </c>
      <c r="N350">
        <f t="shared" si="32"/>
        <v>0.12930887169909888</v>
      </c>
    </row>
    <row r="351" spans="9:14" ht="12.75">
      <c r="I351">
        <f t="shared" si="36"/>
        <v>3.289999999999974</v>
      </c>
      <c r="J351">
        <f t="shared" si="33"/>
        <v>-34.005999999999865</v>
      </c>
      <c r="K351">
        <f t="shared" si="34"/>
        <v>40.82956</v>
      </c>
      <c r="L351">
        <f t="shared" si="35"/>
        <v>46.96191000000084</v>
      </c>
      <c r="M351">
        <f t="shared" si="31"/>
        <v>6.132350000000841</v>
      </c>
      <c r="N351">
        <f t="shared" si="32"/>
        <v>0.13058135838173385</v>
      </c>
    </row>
    <row r="352" spans="9:14" ht="12.75">
      <c r="I352">
        <f t="shared" si="36"/>
        <v>3.2999999999999736</v>
      </c>
      <c r="J352">
        <f t="shared" si="33"/>
        <v>-34.103999999999864</v>
      </c>
      <c r="K352">
        <f t="shared" si="34"/>
        <v>40.48852</v>
      </c>
      <c r="L352">
        <f t="shared" si="35"/>
        <v>46.63900000000085</v>
      </c>
      <c r="M352">
        <f t="shared" si="31"/>
        <v>6.150480000000847</v>
      </c>
      <c r="N352">
        <f t="shared" si="32"/>
        <v>0.13187418255109962</v>
      </c>
    </row>
    <row r="353" spans="9:14" ht="12.75">
      <c r="I353">
        <f t="shared" si="36"/>
        <v>3.3099999999999734</v>
      </c>
      <c r="J353">
        <f t="shared" si="33"/>
        <v>-34.20199999999986</v>
      </c>
      <c r="K353">
        <f t="shared" si="34"/>
        <v>40.1465</v>
      </c>
      <c r="L353">
        <f t="shared" si="35"/>
        <v>46.315110000000864</v>
      </c>
      <c r="M353">
        <f t="shared" si="31"/>
        <v>6.168610000000861</v>
      </c>
      <c r="N353">
        <f t="shared" si="32"/>
        <v>0.13318785165361252</v>
      </c>
    </row>
    <row r="354" spans="9:14" ht="12.75">
      <c r="I354">
        <f t="shared" si="36"/>
        <v>3.319999999999973</v>
      </c>
      <c r="J354">
        <f t="shared" si="33"/>
        <v>-34.29999999999986</v>
      </c>
      <c r="K354">
        <f t="shared" si="34"/>
        <v>39.80350000000001</v>
      </c>
      <c r="L354">
        <f t="shared" si="35"/>
        <v>45.99024000000087</v>
      </c>
      <c r="M354">
        <f t="shared" si="31"/>
        <v>6.18674000000086</v>
      </c>
      <c r="N354">
        <f t="shared" si="32"/>
        <v>0.13452289007408405</v>
      </c>
    </row>
    <row r="355" spans="9:14" ht="12.75">
      <c r="I355">
        <f t="shared" si="36"/>
        <v>3.329999999999973</v>
      </c>
      <c r="J355">
        <f t="shared" si="33"/>
        <v>-34.39799999999986</v>
      </c>
      <c r="K355">
        <f t="shared" si="34"/>
        <v>39.459520000000005</v>
      </c>
      <c r="L355">
        <f t="shared" si="35"/>
        <v>45.66439000000088</v>
      </c>
      <c r="M355">
        <f t="shared" si="31"/>
        <v>6.204870000000874</v>
      </c>
      <c r="N355">
        <f t="shared" si="32"/>
        <v>0.13587983984896665</v>
      </c>
    </row>
    <row r="356" spans="9:14" ht="12.75">
      <c r="I356">
        <f t="shared" si="36"/>
        <v>3.3399999999999728</v>
      </c>
      <c r="J356">
        <f t="shared" si="33"/>
        <v>-34.49599999999986</v>
      </c>
      <c r="K356">
        <f t="shared" si="34"/>
        <v>39.114560000000004</v>
      </c>
      <c r="L356">
        <f t="shared" si="35"/>
        <v>45.337560000000884</v>
      </c>
      <c r="M356">
        <f t="shared" si="31"/>
        <v>6.22300000000088</v>
      </c>
      <c r="N356">
        <f t="shared" si="32"/>
        <v>0.13725926141593767</v>
      </c>
    </row>
    <row r="357" spans="9:14" ht="12.75">
      <c r="I357">
        <f t="shared" si="36"/>
        <v>3.3499999999999726</v>
      </c>
      <c r="J357">
        <f t="shared" si="33"/>
        <v>-34.59399999999986</v>
      </c>
      <c r="K357">
        <f t="shared" si="34"/>
        <v>38.768620000000006</v>
      </c>
      <c r="L357">
        <f t="shared" si="35"/>
        <v>45.0097500000009</v>
      </c>
      <c r="M357">
        <f t="shared" si="31"/>
        <v>6.241130000000894</v>
      </c>
      <c r="N357">
        <f t="shared" si="32"/>
        <v>0.13866173440200777</v>
      </c>
    </row>
    <row r="358" spans="9:14" ht="12.75">
      <c r="I358">
        <f t="shared" si="36"/>
        <v>3.3599999999999723</v>
      </c>
      <c r="J358">
        <f t="shared" si="33"/>
        <v>-34.69199999999986</v>
      </c>
      <c r="K358">
        <f t="shared" si="34"/>
        <v>38.42170000000001</v>
      </c>
      <c r="L358">
        <f t="shared" si="35"/>
        <v>44.68096000000091</v>
      </c>
      <c r="M358">
        <f t="shared" si="31"/>
        <v>6.2592600000009</v>
      </c>
      <c r="N358">
        <f t="shared" si="32"/>
        <v>0.14008785845247668</v>
      </c>
    </row>
    <row r="359" spans="9:14" ht="12.75">
      <c r="I359">
        <f t="shared" si="36"/>
        <v>3.369999999999972</v>
      </c>
      <c r="J359">
        <f t="shared" si="33"/>
        <v>-34.78999999999986</v>
      </c>
      <c r="K359">
        <f t="shared" si="34"/>
        <v>38.07380000000001</v>
      </c>
      <c r="L359">
        <f t="shared" si="35"/>
        <v>44.35119000000091</v>
      </c>
      <c r="M359">
        <f t="shared" si="31"/>
        <v>6.277390000000899</v>
      </c>
      <c r="N359">
        <f t="shared" si="32"/>
        <v>0.1415382541032331</v>
      </c>
    </row>
    <row r="360" spans="9:14" ht="12.75">
      <c r="I360">
        <f t="shared" si="36"/>
        <v>3.379999999999972</v>
      </c>
      <c r="J360">
        <f t="shared" si="33"/>
        <v>-34.887999999999856</v>
      </c>
      <c r="K360">
        <f t="shared" si="34"/>
        <v>37.72492000000001</v>
      </c>
      <c r="L360">
        <f t="shared" si="35"/>
        <v>44.020440000000924</v>
      </c>
      <c r="M360">
        <f t="shared" si="31"/>
        <v>6.295520000000913</v>
      </c>
      <c r="N360">
        <f t="shared" si="32"/>
        <v>0.14301356369906298</v>
      </c>
    </row>
    <row r="361" spans="9:14" ht="12.75">
      <c r="I361">
        <f t="shared" si="36"/>
        <v>3.3899999999999717</v>
      </c>
      <c r="J361">
        <f t="shared" si="33"/>
        <v>-34.985999999999855</v>
      </c>
      <c r="K361">
        <f t="shared" si="34"/>
        <v>37.37506000000001</v>
      </c>
      <c r="L361">
        <f t="shared" si="35"/>
        <v>43.68871000000093</v>
      </c>
      <c r="M361">
        <f t="shared" si="31"/>
        <v>6.313650000000919</v>
      </c>
      <c r="N361">
        <f t="shared" si="32"/>
        <v>0.1445144523608224</v>
      </c>
    </row>
    <row r="362" spans="9:14" ht="12.75">
      <c r="I362">
        <f t="shared" si="36"/>
        <v>3.3999999999999715</v>
      </c>
      <c r="J362">
        <f t="shared" si="33"/>
        <v>-35.083999999999854</v>
      </c>
      <c r="K362">
        <f t="shared" si="34"/>
        <v>37.024220000000014</v>
      </c>
      <c r="L362">
        <f t="shared" si="35"/>
        <v>43.35600000000094</v>
      </c>
      <c r="M362">
        <f t="shared" si="31"/>
        <v>6.331780000000926</v>
      </c>
      <c r="N362">
        <f t="shared" si="32"/>
        <v>0.14604160900453889</v>
      </c>
    </row>
    <row r="363" spans="9:14" ht="12.75">
      <c r="I363">
        <f t="shared" si="36"/>
        <v>3.4099999999999713</v>
      </c>
      <c r="J363">
        <f t="shared" si="33"/>
        <v>-35.18199999999985</v>
      </c>
      <c r="K363">
        <f t="shared" si="34"/>
        <v>36.67240000000002</v>
      </c>
      <c r="L363">
        <f t="shared" si="35"/>
        <v>43.02231000000096</v>
      </c>
      <c r="M363">
        <f t="shared" si="31"/>
        <v>6.349910000000939</v>
      </c>
      <c r="N363">
        <f t="shared" si="32"/>
        <v>0.14759574741571985</v>
      </c>
    </row>
    <row r="364" spans="9:14" ht="12.75">
      <c r="I364">
        <f t="shared" si="36"/>
        <v>3.419999999999971</v>
      </c>
      <c r="J364">
        <f t="shared" si="33"/>
        <v>-35.27999999999985</v>
      </c>
      <c r="K364">
        <f t="shared" si="34"/>
        <v>36.319600000000015</v>
      </c>
      <c r="L364">
        <f t="shared" si="35"/>
        <v>42.68764000000097</v>
      </c>
      <c r="M364">
        <f t="shared" si="31"/>
        <v>6.368040000000953</v>
      </c>
      <c r="N364">
        <f t="shared" si="32"/>
        <v>0.14917760738239003</v>
      </c>
    </row>
    <row r="365" spans="9:14" ht="12.75">
      <c r="I365">
        <f t="shared" si="36"/>
        <v>3.429999999999971</v>
      </c>
      <c r="J365">
        <f t="shared" si="33"/>
        <v>-35.37799999999985</v>
      </c>
      <c r="K365">
        <f t="shared" si="34"/>
        <v>35.965820000000015</v>
      </c>
      <c r="L365">
        <f t="shared" si="35"/>
        <v>42.351990000000974</v>
      </c>
      <c r="M365">
        <f t="shared" si="31"/>
        <v>6.386170000000959</v>
      </c>
      <c r="N365">
        <f t="shared" si="32"/>
        <v>0.15078795589063967</v>
      </c>
    </row>
    <row r="366" spans="9:14" ht="12.75">
      <c r="I366">
        <f t="shared" si="36"/>
        <v>3.4399999999999706</v>
      </c>
      <c r="J366">
        <f t="shared" si="33"/>
        <v>-35.47599999999985</v>
      </c>
      <c r="K366">
        <f t="shared" si="34"/>
        <v>35.611060000000016</v>
      </c>
      <c r="L366">
        <f t="shared" si="35"/>
        <v>42.01536000000099</v>
      </c>
      <c r="M366">
        <f t="shared" si="31"/>
        <v>6.404300000000973</v>
      </c>
      <c r="N366">
        <f t="shared" si="32"/>
        <v>0.1524275883867429</v>
      </c>
    </row>
    <row r="367" spans="9:14" ht="12.75">
      <c r="I367">
        <f t="shared" si="36"/>
        <v>3.4499999999999704</v>
      </c>
      <c r="J367">
        <f t="shared" si="33"/>
        <v>-35.57399999999985</v>
      </c>
      <c r="K367">
        <f t="shared" si="34"/>
        <v>35.25532000000002</v>
      </c>
      <c r="L367">
        <f t="shared" si="35"/>
        <v>41.677750000001</v>
      </c>
      <c r="M367">
        <f t="shared" si="31"/>
        <v>6.422430000000979</v>
      </c>
      <c r="N367">
        <f t="shared" si="32"/>
        <v>0.15409733011021048</v>
      </c>
    </row>
    <row r="368" spans="9:14" ht="12.75">
      <c r="I368">
        <f t="shared" si="36"/>
        <v>3.45999999999997</v>
      </c>
      <c r="J368">
        <f t="shared" si="33"/>
        <v>-35.67199999999985</v>
      </c>
      <c r="K368">
        <f t="shared" si="34"/>
        <v>34.89860000000002</v>
      </c>
      <c r="L368">
        <f t="shared" si="35"/>
        <v>41.339160000001</v>
      </c>
      <c r="M368">
        <f t="shared" si="31"/>
        <v>6.440560000000978</v>
      </c>
      <c r="N368">
        <f t="shared" si="32"/>
        <v>0.1557980375024752</v>
      </c>
    </row>
    <row r="369" spans="9:14" ht="12.75">
      <c r="I369">
        <f t="shared" si="36"/>
        <v>3.46999999999997</v>
      </c>
      <c r="J369">
        <f t="shared" si="33"/>
        <v>-35.76999999999985</v>
      </c>
      <c r="K369">
        <f t="shared" si="34"/>
        <v>34.54090000000002</v>
      </c>
      <c r="L369">
        <f t="shared" si="35"/>
        <v>40.99959000000102</v>
      </c>
      <c r="M369">
        <f t="shared" si="31"/>
        <v>6.458690000000999</v>
      </c>
      <c r="N369">
        <f t="shared" si="32"/>
        <v>0.15753059969626132</v>
      </c>
    </row>
    <row r="370" spans="9:14" ht="12.75">
      <c r="I370">
        <f t="shared" si="36"/>
        <v>3.47999999999997</v>
      </c>
      <c r="J370">
        <f t="shared" si="33"/>
        <v>-35.867999999999846</v>
      </c>
      <c r="K370">
        <f t="shared" si="34"/>
        <v>34.18222000000002</v>
      </c>
      <c r="L370">
        <f t="shared" si="35"/>
        <v>40.65904000000103</v>
      </c>
      <c r="M370">
        <f t="shared" si="31"/>
        <v>6.476820000001005</v>
      </c>
      <c r="N370">
        <f t="shared" si="32"/>
        <v>0.1592959400910804</v>
      </c>
    </row>
    <row r="371" spans="9:14" ht="12.75">
      <c r="I371">
        <f t="shared" si="36"/>
        <v>3.4899999999999696</v>
      </c>
      <c r="J371">
        <f t="shared" si="33"/>
        <v>-35.965999999999845</v>
      </c>
      <c r="K371">
        <f t="shared" si="34"/>
        <v>33.822560000000024</v>
      </c>
      <c r="L371">
        <f t="shared" si="35"/>
        <v>40.317510000001036</v>
      </c>
      <c r="M371">
        <f t="shared" si="31"/>
        <v>6.494950000001012</v>
      </c>
      <c r="N371">
        <f t="shared" si="32"/>
        <v>0.1610950180207271</v>
      </c>
    </row>
    <row r="372" spans="9:14" ht="12.75">
      <c r="I372">
        <f t="shared" si="36"/>
        <v>3.4999999999999694</v>
      </c>
      <c r="J372">
        <f t="shared" si="33"/>
        <v>-36.063999999999844</v>
      </c>
      <c r="K372">
        <f t="shared" si="34"/>
        <v>33.46192000000003</v>
      </c>
      <c r="L372">
        <f t="shared" si="35"/>
        <v>39.975000000001046</v>
      </c>
      <c r="M372">
        <f t="shared" si="31"/>
        <v>6.513080000001018</v>
      </c>
      <c r="N372">
        <f t="shared" si="32"/>
        <v>0.16292883051909562</v>
      </c>
    </row>
    <row r="373" spans="9:14" ht="12.75">
      <c r="I373">
        <f t="shared" si="36"/>
        <v>3.509999999999969</v>
      </c>
      <c r="J373">
        <f t="shared" si="33"/>
        <v>-36.16199999999984</v>
      </c>
      <c r="K373">
        <f t="shared" si="34"/>
        <v>33.10030000000003</v>
      </c>
      <c r="L373">
        <f t="shared" si="35"/>
        <v>39.63151000000106</v>
      </c>
      <c r="M373">
        <f t="shared" si="31"/>
        <v>6.531210000001025</v>
      </c>
      <c r="N373">
        <f t="shared" si="32"/>
        <v>0.1647984141911537</v>
      </c>
    </row>
    <row r="374" spans="9:14" ht="12.75">
      <c r="I374">
        <f t="shared" si="36"/>
        <v>3.519999999999969</v>
      </c>
      <c r="J374">
        <f t="shared" si="33"/>
        <v>-36.25999999999984</v>
      </c>
      <c r="K374">
        <f t="shared" si="34"/>
        <v>32.73770000000003</v>
      </c>
      <c r="L374">
        <f t="shared" si="35"/>
        <v>39.28704000000107</v>
      </c>
      <c r="M374">
        <f t="shared" si="31"/>
        <v>6.549340000001038</v>
      </c>
      <c r="N374">
        <f t="shared" si="32"/>
        <v>0.16670484719645104</v>
      </c>
    </row>
    <row r="375" spans="9:14" ht="12.75">
      <c r="I375">
        <f t="shared" si="36"/>
        <v>3.5299999999999687</v>
      </c>
      <c r="J375">
        <f t="shared" si="33"/>
        <v>-36.35799999999984</v>
      </c>
      <c r="K375">
        <f t="shared" si="34"/>
        <v>32.37412000000003</v>
      </c>
      <c r="L375">
        <f t="shared" si="35"/>
        <v>38.94159000000108</v>
      </c>
      <c r="M375">
        <f t="shared" si="31"/>
        <v>6.567470000001045</v>
      </c>
      <c r="N375">
        <f t="shared" si="32"/>
        <v>0.16864925135313846</v>
      </c>
    </row>
    <row r="376" spans="9:14" ht="12.75">
      <c r="I376">
        <f t="shared" si="36"/>
        <v>3.5399999999999685</v>
      </c>
      <c r="J376">
        <f t="shared" si="33"/>
        <v>-36.45599999999984</v>
      </c>
      <c r="K376">
        <f t="shared" si="34"/>
        <v>32.009560000000036</v>
      </c>
      <c r="L376">
        <f t="shared" si="35"/>
        <v>38.59516000000109</v>
      </c>
      <c r="M376">
        <f t="shared" si="31"/>
        <v>6.585600000001051</v>
      </c>
      <c r="N376">
        <f t="shared" si="32"/>
        <v>0.1706327943711301</v>
      </c>
    </row>
    <row r="377" spans="9:14" ht="12.75">
      <c r="I377">
        <f t="shared" si="36"/>
        <v>3.5499999999999683</v>
      </c>
      <c r="J377">
        <f t="shared" si="33"/>
        <v>-36.55399999999984</v>
      </c>
      <c r="K377">
        <f t="shared" si="34"/>
        <v>31.644020000000037</v>
      </c>
      <c r="L377">
        <f t="shared" si="35"/>
        <v>38.2477500000011</v>
      </c>
      <c r="M377">
        <f t="shared" si="31"/>
        <v>6.603730000001061</v>
      </c>
      <c r="N377">
        <f t="shared" si="32"/>
        <v>0.17265669222374835</v>
      </c>
    </row>
    <row r="378" spans="9:14" ht="12.75">
      <c r="I378">
        <f t="shared" si="36"/>
        <v>3.559999999999968</v>
      </c>
      <c r="J378">
        <f t="shared" si="33"/>
        <v>-36.65199999999984</v>
      </c>
      <c r="K378">
        <f t="shared" si="34"/>
        <v>31.27750000000004</v>
      </c>
      <c r="L378">
        <f t="shared" si="35"/>
        <v>37.89936000000111</v>
      </c>
      <c r="M378">
        <f t="shared" si="31"/>
        <v>6.621860000001071</v>
      </c>
      <c r="N378">
        <f t="shared" si="32"/>
        <v>0.17472221166797744</v>
      </c>
    </row>
    <row r="379" spans="9:14" ht="12.75">
      <c r="I379">
        <f t="shared" si="36"/>
        <v>3.569999999999968</v>
      </c>
      <c r="J379">
        <f t="shared" si="33"/>
        <v>-36.74999999999984</v>
      </c>
      <c r="K379">
        <f t="shared" si="34"/>
        <v>30.91000000000004</v>
      </c>
      <c r="L379">
        <f t="shared" si="35"/>
        <v>37.549990000001124</v>
      </c>
      <c r="M379">
        <f t="shared" si="31"/>
        <v>6.6399900000010845</v>
      </c>
      <c r="N379">
        <f t="shared" si="32"/>
        <v>0.176830672924304</v>
      </c>
    </row>
    <row r="380" spans="9:14" ht="12.75">
      <c r="I380">
        <f t="shared" si="36"/>
        <v>3.5799999999999677</v>
      </c>
      <c r="J380">
        <f t="shared" si="33"/>
        <v>-36.847999999999836</v>
      </c>
      <c r="K380">
        <f t="shared" si="34"/>
        <v>30.54152000000004</v>
      </c>
      <c r="L380">
        <f t="shared" si="35"/>
        <v>37.199640000001125</v>
      </c>
      <c r="M380">
        <f t="shared" si="31"/>
        <v>6.658120000001084</v>
      </c>
      <c r="N380">
        <f t="shared" si="32"/>
        <v>0.17898345252805895</v>
      </c>
    </row>
    <row r="381" spans="9:14" ht="12.75">
      <c r="I381">
        <f t="shared" si="36"/>
        <v>3.5899999999999674</v>
      </c>
      <c r="J381">
        <f t="shared" si="33"/>
        <v>-36.945999999999835</v>
      </c>
      <c r="K381">
        <f t="shared" si="34"/>
        <v>30.172060000000045</v>
      </c>
      <c r="L381">
        <f t="shared" si="35"/>
        <v>36.848310000001135</v>
      </c>
      <c r="M381">
        <f t="shared" si="31"/>
        <v>6.67625000000109</v>
      </c>
      <c r="N381">
        <f t="shared" si="32"/>
        <v>0.18118198636520602</v>
      </c>
    </row>
    <row r="382" spans="9:14" ht="12.75">
      <c r="I382">
        <f t="shared" si="36"/>
        <v>3.5999999999999672</v>
      </c>
      <c r="J382">
        <f t="shared" si="33"/>
        <v>-37.04399999999983</v>
      </c>
      <c r="K382">
        <f t="shared" si="34"/>
        <v>29.801620000000046</v>
      </c>
      <c r="L382">
        <f t="shared" si="35"/>
        <v>36.496000000001146</v>
      </c>
      <c r="M382">
        <f t="shared" si="31"/>
        <v>6.6943800000011</v>
      </c>
      <c r="N382">
        <f t="shared" si="32"/>
        <v>0.18342777290664428</v>
      </c>
    </row>
    <row r="383" spans="9:14" ht="12.75">
      <c r="I383">
        <f t="shared" si="36"/>
        <v>3.609999999999967</v>
      </c>
      <c r="J383">
        <f t="shared" si="33"/>
        <v>-37.14199999999983</v>
      </c>
      <c r="K383">
        <f t="shared" si="34"/>
        <v>29.43020000000005</v>
      </c>
      <c r="L383">
        <f t="shared" si="35"/>
        <v>36.14271000000116</v>
      </c>
      <c r="M383">
        <f t="shared" si="31"/>
        <v>6.71251000000111</v>
      </c>
      <c r="N383">
        <f t="shared" si="32"/>
        <v>0.18572237665634078</v>
      </c>
    </row>
    <row r="384" spans="9:14" ht="12.75">
      <c r="I384">
        <f t="shared" si="36"/>
        <v>3.619999999999967</v>
      </c>
      <c r="J384">
        <f t="shared" si="33"/>
        <v>-37.23999999999983</v>
      </c>
      <c r="K384">
        <f t="shared" si="34"/>
        <v>29.05780000000005</v>
      </c>
      <c r="L384">
        <f t="shared" si="35"/>
        <v>35.788440000001174</v>
      </c>
      <c r="M384">
        <f t="shared" si="31"/>
        <v>6.730640000001124</v>
      </c>
      <c r="N384">
        <f t="shared" si="32"/>
        <v>0.18806743182996807</v>
      </c>
    </row>
    <row r="385" spans="9:14" ht="12.75">
      <c r="I385">
        <f t="shared" si="36"/>
        <v>3.6299999999999666</v>
      </c>
      <c r="J385">
        <f t="shared" si="33"/>
        <v>-37.33799999999983</v>
      </c>
      <c r="K385">
        <f t="shared" si="34"/>
        <v>28.684420000000053</v>
      </c>
      <c r="L385">
        <f t="shared" si="35"/>
        <v>35.433190000001176</v>
      </c>
      <c r="M385">
        <f t="shared" si="31"/>
        <v>6.748770000001123</v>
      </c>
      <c r="N385">
        <f t="shared" si="32"/>
        <v>0.19046464628222576</v>
      </c>
    </row>
    <row r="386" spans="9:14" ht="12.75">
      <c r="I386">
        <f t="shared" si="36"/>
        <v>3.6399999999999664</v>
      </c>
      <c r="J386">
        <f t="shared" si="33"/>
        <v>-37.43599999999983</v>
      </c>
      <c r="K386">
        <f t="shared" si="34"/>
        <v>28.310060000000053</v>
      </c>
      <c r="L386">
        <f t="shared" si="35"/>
        <v>35.07696000000119</v>
      </c>
      <c r="M386">
        <f t="shared" si="31"/>
        <v>6.76690000000114</v>
      </c>
      <c r="N386">
        <f t="shared" si="32"/>
        <v>0.1929158057026866</v>
      </c>
    </row>
    <row r="387" spans="9:14" ht="12.75">
      <c r="I387">
        <f t="shared" si="36"/>
        <v>3.649999999999966</v>
      </c>
      <c r="J387">
        <f t="shared" si="33"/>
        <v>-37.53399999999983</v>
      </c>
      <c r="K387">
        <f t="shared" si="34"/>
        <v>27.934720000000056</v>
      </c>
      <c r="L387">
        <f t="shared" si="35"/>
        <v>34.71975000000121</v>
      </c>
      <c r="M387">
        <f t="shared" si="31"/>
        <v>6.785030000001157</v>
      </c>
      <c r="N387">
        <f t="shared" si="32"/>
        <v>0.19542277810182734</v>
      </c>
    </row>
    <row r="388" spans="9:14" ht="12.75">
      <c r="I388">
        <f t="shared" si="36"/>
        <v>3.659999999999966</v>
      </c>
      <c r="J388">
        <f t="shared" si="33"/>
        <v>-37.63199999999983</v>
      </c>
      <c r="K388">
        <f t="shared" si="34"/>
        <v>27.558400000000056</v>
      </c>
      <c r="L388">
        <f t="shared" si="35"/>
        <v>34.36156000000122</v>
      </c>
      <c r="M388">
        <f t="shared" si="31"/>
        <v>6.803160000001164</v>
      </c>
      <c r="N388">
        <f t="shared" si="32"/>
        <v>0.19798751861093972</v>
      </c>
    </row>
    <row r="389" spans="9:14" ht="12.75">
      <c r="I389">
        <f t="shared" si="36"/>
        <v>3.6699999999999657</v>
      </c>
      <c r="J389">
        <f t="shared" si="33"/>
        <v>-37.729999999999826</v>
      </c>
      <c r="K389">
        <f t="shared" si="34"/>
        <v>27.181100000000058</v>
      </c>
      <c r="L389">
        <f t="shared" si="35"/>
        <v>34.00239000000123</v>
      </c>
      <c r="M389">
        <f aca="true" t="shared" si="37" ref="M389:M452">L389-K389</f>
        <v>6.82129000000117</v>
      </c>
      <c r="N389">
        <f aca="true" t="shared" si="38" ref="N389:N452">M389/L389</f>
        <v>0.20061207462184052</v>
      </c>
    </row>
    <row r="390" spans="9:14" ht="12.75">
      <c r="I390">
        <f t="shared" si="36"/>
        <v>3.6799999999999655</v>
      </c>
      <c r="J390">
        <f aca="true" t="shared" si="39" ref="J390:J453">J389+gravity*deltat</f>
        <v>-37.827999999999825</v>
      </c>
      <c r="K390">
        <f aca="true" t="shared" si="40" ref="K390:K453">K389+J390*deltat</f>
        <v>26.80282000000006</v>
      </c>
      <c r="L390">
        <f aca="true" t="shared" si="41" ref="L390:L453">Ho+Vo*I390+0.5*gravity*I390^2</f>
        <v>33.64224000000124</v>
      </c>
      <c r="M390">
        <f t="shared" si="37"/>
        <v>6.8394200000011764</v>
      </c>
      <c r="N390">
        <f t="shared" si="38"/>
        <v>0.20329859129478076</v>
      </c>
    </row>
    <row r="391" spans="9:14" ht="12.75">
      <c r="I391">
        <f t="shared" si="36"/>
        <v>3.6899999999999653</v>
      </c>
      <c r="J391">
        <f t="shared" si="39"/>
        <v>-37.925999999999824</v>
      </c>
      <c r="K391">
        <f t="shared" si="40"/>
        <v>26.423560000000062</v>
      </c>
      <c r="L391">
        <f t="shared" si="41"/>
        <v>33.28111000000125</v>
      </c>
      <c r="M391">
        <f t="shared" si="37"/>
        <v>6.857550000001186</v>
      </c>
      <c r="N391">
        <f t="shared" si="38"/>
        <v>0.20604931746570138</v>
      </c>
    </row>
    <row r="392" spans="9:14" ht="12.75">
      <c r="I392">
        <f t="shared" si="36"/>
        <v>3.699999999999965</v>
      </c>
      <c r="J392">
        <f t="shared" si="39"/>
        <v>-38.02399999999982</v>
      </c>
      <c r="K392">
        <f t="shared" si="40"/>
        <v>26.043320000000065</v>
      </c>
      <c r="L392">
        <f t="shared" si="41"/>
        <v>32.91900000000126</v>
      </c>
      <c r="M392">
        <f t="shared" si="37"/>
        <v>6.875680000001196</v>
      </c>
      <c r="N392">
        <f t="shared" si="38"/>
        <v>0.20886661198702672</v>
      </c>
    </row>
    <row r="393" spans="9:14" ht="12.75">
      <c r="I393">
        <f t="shared" si="36"/>
        <v>3.709999999999965</v>
      </c>
      <c r="J393">
        <f t="shared" si="39"/>
        <v>-38.12199999999982</v>
      </c>
      <c r="K393">
        <f t="shared" si="40"/>
        <v>25.662100000000066</v>
      </c>
      <c r="L393">
        <f t="shared" si="41"/>
        <v>32.555910000001276</v>
      </c>
      <c r="M393">
        <f t="shared" si="37"/>
        <v>6.89381000000121</v>
      </c>
      <c r="N393">
        <f t="shared" si="38"/>
        <v>0.2117529505395776</v>
      </c>
    </row>
    <row r="394" spans="9:14" ht="12.75">
      <c r="I394">
        <f t="shared" si="36"/>
        <v>3.7199999999999647</v>
      </c>
      <c r="J394">
        <f t="shared" si="39"/>
        <v>-38.21999999999982</v>
      </c>
      <c r="K394">
        <f t="shared" si="40"/>
        <v>25.27990000000007</v>
      </c>
      <c r="L394">
        <f t="shared" si="41"/>
        <v>32.19184000000128</v>
      </c>
      <c r="M394">
        <f t="shared" si="37"/>
        <v>6.911940000001209</v>
      </c>
      <c r="N394">
        <f t="shared" si="38"/>
        <v>0.2147109329569523</v>
      </c>
    </row>
    <row r="395" spans="9:14" ht="12.75">
      <c r="I395">
        <f t="shared" si="36"/>
        <v>3.7299999999999645</v>
      </c>
      <c r="J395">
        <f t="shared" si="39"/>
        <v>-38.31799999999982</v>
      </c>
      <c r="K395">
        <f t="shared" si="40"/>
        <v>24.89672000000007</v>
      </c>
      <c r="L395">
        <f t="shared" si="41"/>
        <v>31.826790000001296</v>
      </c>
      <c r="M395">
        <f t="shared" si="37"/>
        <v>6.930070000001226</v>
      </c>
      <c r="N395">
        <f t="shared" si="38"/>
        <v>0.21774329110792964</v>
      </c>
    </row>
    <row r="396" spans="9:14" ht="12.75">
      <c r="I396">
        <f t="shared" si="36"/>
        <v>3.7399999999999642</v>
      </c>
      <c r="J396">
        <f t="shared" si="39"/>
        <v>-38.41599999999982</v>
      </c>
      <c r="K396">
        <f t="shared" si="40"/>
        <v>24.51256000000007</v>
      </c>
      <c r="L396">
        <f t="shared" si="41"/>
        <v>31.4607600000013</v>
      </c>
      <c r="M396">
        <f t="shared" si="37"/>
        <v>6.948200000001229</v>
      </c>
      <c r="N396">
        <f t="shared" si="38"/>
        <v>0.22085289738712421</v>
      </c>
    </row>
    <row r="397" spans="9:14" ht="12.75">
      <c r="I397">
        <f t="shared" si="36"/>
        <v>3.749999999999964</v>
      </c>
      <c r="J397">
        <f t="shared" si="39"/>
        <v>-38.51399999999982</v>
      </c>
      <c r="K397">
        <f t="shared" si="40"/>
        <v>24.127420000000072</v>
      </c>
      <c r="L397">
        <f t="shared" si="41"/>
        <v>31.09375000000132</v>
      </c>
      <c r="M397">
        <f t="shared" si="37"/>
        <v>6.96633000000125</v>
      </c>
      <c r="N397">
        <f t="shared" si="38"/>
        <v>0.2240427738693774</v>
      </c>
    </row>
    <row r="398" spans="9:14" ht="12.75">
      <c r="I398">
        <f t="shared" si="36"/>
        <v>3.759999999999964</v>
      </c>
      <c r="J398">
        <f t="shared" si="39"/>
        <v>-38.61199999999982</v>
      </c>
      <c r="K398">
        <f t="shared" si="40"/>
        <v>23.741300000000074</v>
      </c>
      <c r="L398">
        <f t="shared" si="41"/>
        <v>30.72576000000133</v>
      </c>
      <c r="M398">
        <f t="shared" si="37"/>
        <v>6.984460000001256</v>
      </c>
      <c r="N398">
        <f t="shared" si="38"/>
        <v>0.22731610218920392</v>
      </c>
    </row>
    <row r="399" spans="9:14" ht="12.75">
      <c r="I399">
        <f t="shared" si="36"/>
        <v>3.7699999999999636</v>
      </c>
      <c r="J399">
        <f t="shared" si="39"/>
        <v>-38.709999999999816</v>
      </c>
      <c r="K399">
        <f t="shared" si="40"/>
        <v>23.354200000000077</v>
      </c>
      <c r="L399">
        <f t="shared" si="41"/>
        <v>30.35679000000134</v>
      </c>
      <c r="M399">
        <f t="shared" si="37"/>
        <v>7.002590000001263</v>
      </c>
      <c r="N399">
        <f t="shared" si="38"/>
        <v>0.23067623421320085</v>
      </c>
    </row>
    <row r="400" spans="9:14" ht="12.75">
      <c r="I400">
        <f aca="true" t="shared" si="42" ref="I400:I463">I399+deltat</f>
        <v>3.7799999999999634</v>
      </c>
      <c r="J400">
        <f t="shared" si="39"/>
        <v>-38.807999999999815</v>
      </c>
      <c r="K400">
        <f t="shared" si="40"/>
        <v>22.96612000000008</v>
      </c>
      <c r="L400">
        <f t="shared" si="41"/>
        <v>29.98684000000135</v>
      </c>
      <c r="M400">
        <f t="shared" si="37"/>
        <v>7.020720000001273</v>
      </c>
      <c r="N400">
        <f t="shared" si="38"/>
        <v>0.23412670358066925</v>
      </c>
    </row>
    <row r="401" spans="9:14" ht="12.75">
      <c r="I401">
        <f t="shared" si="42"/>
        <v>3.789999999999963</v>
      </c>
      <c r="J401">
        <f t="shared" si="39"/>
        <v>-38.905999999999814</v>
      </c>
      <c r="K401">
        <f t="shared" si="40"/>
        <v>22.57706000000008</v>
      </c>
      <c r="L401">
        <f t="shared" si="41"/>
        <v>29.615910000001364</v>
      </c>
      <c r="M401">
        <f t="shared" si="37"/>
        <v>7.038850000001283</v>
      </c>
      <c r="N401">
        <f t="shared" si="38"/>
        <v>0.2376712381959885</v>
      </c>
    </row>
    <row r="402" spans="9:14" ht="12.75">
      <c r="I402">
        <f t="shared" si="42"/>
        <v>3.799999999999963</v>
      </c>
      <c r="J402">
        <f t="shared" si="39"/>
        <v>-39.00399999999981</v>
      </c>
      <c r="K402">
        <f t="shared" si="40"/>
        <v>22.187020000000082</v>
      </c>
      <c r="L402">
        <f t="shared" si="41"/>
        <v>29.24400000000138</v>
      </c>
      <c r="M402">
        <f t="shared" si="37"/>
        <v>7.056980000001296</v>
      </c>
      <c r="N402">
        <f t="shared" si="38"/>
        <v>0.24131377376559168</v>
      </c>
    </row>
    <row r="403" spans="9:14" ht="12.75">
      <c r="I403">
        <f t="shared" si="42"/>
        <v>3.8099999999999627</v>
      </c>
      <c r="J403">
        <f t="shared" si="39"/>
        <v>-39.10199999999981</v>
      </c>
      <c r="K403">
        <f t="shared" si="40"/>
        <v>21.796000000000085</v>
      </c>
      <c r="L403">
        <f t="shared" si="41"/>
        <v>28.871110000001394</v>
      </c>
      <c r="M403">
        <f t="shared" si="37"/>
        <v>7.07511000000131</v>
      </c>
      <c r="N403">
        <f t="shared" si="38"/>
        <v>0.24505846848288715</v>
      </c>
    </row>
    <row r="404" spans="9:14" ht="12.75">
      <c r="I404">
        <f t="shared" si="42"/>
        <v>3.8199999999999625</v>
      </c>
      <c r="J404">
        <f t="shared" si="39"/>
        <v>-39.19999999999981</v>
      </c>
      <c r="K404">
        <f t="shared" si="40"/>
        <v>21.404000000000085</v>
      </c>
      <c r="L404">
        <f t="shared" si="41"/>
        <v>28.497240000001398</v>
      </c>
      <c r="M404">
        <f t="shared" si="37"/>
        <v>7.0932400000013125</v>
      </c>
      <c r="N404">
        <f t="shared" si="38"/>
        <v>0.2489097189763277</v>
      </c>
    </row>
    <row r="405" spans="9:14" ht="12.75">
      <c r="I405">
        <f t="shared" si="42"/>
        <v>3.8299999999999623</v>
      </c>
      <c r="J405">
        <f t="shared" si="39"/>
        <v>-39.29799999999981</v>
      </c>
      <c r="K405">
        <f t="shared" si="40"/>
        <v>21.011020000000087</v>
      </c>
      <c r="L405">
        <f t="shared" si="41"/>
        <v>28.122390000001417</v>
      </c>
      <c r="M405">
        <f t="shared" si="37"/>
        <v>7.11137000000133</v>
      </c>
      <c r="N405">
        <f t="shared" si="38"/>
        <v>0.2528721776492315</v>
      </c>
    </row>
    <row r="406" spans="9:14" ht="12.75">
      <c r="I406">
        <f t="shared" si="42"/>
        <v>3.839999999999962</v>
      </c>
      <c r="J406">
        <f t="shared" si="39"/>
        <v>-39.39599999999981</v>
      </c>
      <c r="K406">
        <f t="shared" si="40"/>
        <v>20.617060000000087</v>
      </c>
      <c r="L406">
        <f t="shared" si="41"/>
        <v>27.746560000001423</v>
      </c>
      <c r="M406">
        <f t="shared" si="37"/>
        <v>7.129500000001336</v>
      </c>
      <c r="N406">
        <f t="shared" si="38"/>
        <v>0.25695077155513946</v>
      </c>
    </row>
    <row r="407" spans="9:14" ht="12.75">
      <c r="I407">
        <f t="shared" si="42"/>
        <v>3.849999999999962</v>
      </c>
      <c r="J407">
        <f t="shared" si="39"/>
        <v>-39.49399999999981</v>
      </c>
      <c r="K407">
        <f t="shared" si="40"/>
        <v>20.22212000000009</v>
      </c>
      <c r="L407">
        <f t="shared" si="41"/>
        <v>27.36975000000143</v>
      </c>
      <c r="M407">
        <f t="shared" si="37"/>
        <v>7.147630000001342</v>
      </c>
      <c r="N407">
        <f t="shared" si="38"/>
        <v>0.26115072296973735</v>
      </c>
    </row>
    <row r="408" spans="9:14" ht="12.75">
      <c r="I408">
        <f t="shared" si="42"/>
        <v>3.8599999999999617</v>
      </c>
      <c r="J408">
        <f t="shared" si="39"/>
        <v>-39.59199999999981</v>
      </c>
      <c r="K408">
        <f t="shared" si="40"/>
        <v>19.826200000000092</v>
      </c>
      <c r="L408">
        <f t="shared" si="41"/>
        <v>26.99196000000144</v>
      </c>
      <c r="M408">
        <f t="shared" si="37"/>
        <v>7.165760000001349</v>
      </c>
      <c r="N408">
        <f t="shared" si="38"/>
        <v>0.26547757183994664</v>
      </c>
    </row>
    <row r="409" spans="9:14" ht="12.75">
      <c r="I409">
        <f t="shared" si="42"/>
        <v>3.8699999999999615</v>
      </c>
      <c r="J409">
        <f t="shared" si="39"/>
        <v>-39.689999999999806</v>
      </c>
      <c r="K409">
        <f t="shared" si="40"/>
        <v>19.429300000000094</v>
      </c>
      <c r="L409">
        <f t="shared" si="41"/>
        <v>26.613190000001453</v>
      </c>
      <c r="M409">
        <f t="shared" si="37"/>
        <v>7.183890000001359</v>
      </c>
      <c r="N409">
        <f t="shared" si="38"/>
        <v>0.2699372003131142</v>
      </c>
    </row>
    <row r="410" spans="9:14" ht="12.75">
      <c r="I410">
        <f t="shared" si="42"/>
        <v>3.8799999999999613</v>
      </c>
      <c r="J410">
        <f t="shared" si="39"/>
        <v>-39.787999999999805</v>
      </c>
      <c r="K410">
        <f t="shared" si="40"/>
        <v>19.031420000000097</v>
      </c>
      <c r="L410">
        <f t="shared" si="41"/>
        <v>26.233440000001465</v>
      </c>
      <c r="M410">
        <f t="shared" si="37"/>
        <v>7.202020000001369</v>
      </c>
      <c r="N410">
        <f t="shared" si="38"/>
        <v>0.2745358595746866</v>
      </c>
    </row>
    <row r="411" spans="9:14" ht="12.75">
      <c r="I411">
        <f t="shared" si="42"/>
        <v>3.889999999999961</v>
      </c>
      <c r="J411">
        <f t="shared" si="39"/>
        <v>-39.885999999999804</v>
      </c>
      <c r="K411">
        <f t="shared" si="40"/>
        <v>18.632560000000097</v>
      </c>
      <c r="L411">
        <f t="shared" si="41"/>
        <v>25.85271000000148</v>
      </c>
      <c r="M411">
        <f t="shared" si="37"/>
        <v>7.220150000001382</v>
      </c>
      <c r="N411">
        <f t="shared" si="38"/>
        <v>0.2792801992518761</v>
      </c>
    </row>
    <row r="412" spans="9:14" ht="12.75">
      <c r="I412">
        <f t="shared" si="42"/>
        <v>3.899999999999961</v>
      </c>
      <c r="J412">
        <f t="shared" si="39"/>
        <v>-39.9839999999998</v>
      </c>
      <c r="K412">
        <f t="shared" si="40"/>
        <v>18.2327200000001</v>
      </c>
      <c r="L412">
        <f t="shared" si="41"/>
        <v>25.47100000000148</v>
      </c>
      <c r="M412">
        <f t="shared" si="37"/>
        <v>7.238280000001382</v>
      </c>
      <c r="N412">
        <f t="shared" si="38"/>
        <v>0.28417729967417693</v>
      </c>
    </row>
    <row r="413" spans="9:14" ht="12.75">
      <c r="I413">
        <f t="shared" si="42"/>
        <v>3.9099999999999606</v>
      </c>
      <c r="J413">
        <f t="shared" si="39"/>
        <v>-40.0819999999998</v>
      </c>
      <c r="K413">
        <f t="shared" si="40"/>
        <v>17.8319000000001</v>
      </c>
      <c r="L413">
        <f t="shared" si="41"/>
        <v>25.0883100000015</v>
      </c>
      <c r="M413">
        <f t="shared" si="37"/>
        <v>7.256410000001399</v>
      </c>
      <c r="N413">
        <f t="shared" si="38"/>
        <v>0.2892347073199018</v>
      </c>
    </row>
    <row r="414" spans="9:14" ht="12.75">
      <c r="I414">
        <f t="shared" si="42"/>
        <v>3.9199999999999604</v>
      </c>
      <c r="J414">
        <f t="shared" si="39"/>
        <v>-40.1799999999998</v>
      </c>
      <c r="K414">
        <f t="shared" si="40"/>
        <v>17.430100000000103</v>
      </c>
      <c r="L414">
        <f t="shared" si="41"/>
        <v>24.70464000000152</v>
      </c>
      <c r="M414">
        <f t="shared" si="37"/>
        <v>7.274540000001416</v>
      </c>
      <c r="N414">
        <f t="shared" si="38"/>
        <v>0.29446047382196094</v>
      </c>
    </row>
    <row r="415" spans="9:14" ht="12.75">
      <c r="I415">
        <f t="shared" si="42"/>
        <v>3.92999999999996</v>
      </c>
      <c r="J415">
        <f t="shared" si="39"/>
        <v>-40.2779999999998</v>
      </c>
      <c r="K415">
        <f t="shared" si="40"/>
        <v>17.027320000000106</v>
      </c>
      <c r="L415">
        <f t="shared" si="41"/>
        <v>24.319990000001525</v>
      </c>
      <c r="M415">
        <f t="shared" si="37"/>
        <v>7.292670000001419</v>
      </c>
      <c r="N415">
        <f t="shared" si="38"/>
        <v>0.299863198956947</v>
      </c>
    </row>
    <row r="416" spans="9:14" ht="12.75">
      <c r="I416">
        <f t="shared" si="42"/>
        <v>3.93999999999996</v>
      </c>
      <c r="J416">
        <f t="shared" si="39"/>
        <v>-40.3759999999998</v>
      </c>
      <c r="K416">
        <f t="shared" si="40"/>
        <v>16.623560000000108</v>
      </c>
      <c r="L416">
        <f t="shared" si="41"/>
        <v>23.934360000001547</v>
      </c>
      <c r="M416">
        <f t="shared" si="37"/>
        <v>7.310800000001439</v>
      </c>
      <c r="N416">
        <f t="shared" si="38"/>
        <v>0.3054520781003113</v>
      </c>
    </row>
    <row r="417" spans="9:14" ht="12.75">
      <c r="I417">
        <f t="shared" si="42"/>
        <v>3.9499999999999598</v>
      </c>
      <c r="J417">
        <f t="shared" si="39"/>
        <v>-40.4739999999998</v>
      </c>
      <c r="K417">
        <f t="shared" si="40"/>
        <v>16.21882000000011</v>
      </c>
      <c r="L417">
        <f t="shared" si="41"/>
        <v>23.547750000001543</v>
      </c>
      <c r="M417">
        <f t="shared" si="37"/>
        <v>7.3289300000014315</v>
      </c>
      <c r="N417">
        <f t="shared" si="38"/>
        <v>0.3112369546984723</v>
      </c>
    </row>
    <row r="418" spans="9:14" ht="12.75">
      <c r="I418">
        <f t="shared" si="42"/>
        <v>3.9599999999999596</v>
      </c>
      <c r="J418">
        <f t="shared" si="39"/>
        <v>-40.5719999999998</v>
      </c>
      <c r="K418">
        <f t="shared" si="40"/>
        <v>15.813100000000112</v>
      </c>
      <c r="L418">
        <f t="shared" si="41"/>
        <v>23.160160000001568</v>
      </c>
      <c r="M418">
        <f t="shared" si="37"/>
        <v>7.347060000001456</v>
      </c>
      <c r="N418">
        <f t="shared" si="38"/>
        <v>0.31722837838775547</v>
      </c>
    </row>
    <row r="419" spans="9:14" ht="12.75">
      <c r="I419">
        <f t="shared" si="42"/>
        <v>3.9699999999999593</v>
      </c>
      <c r="J419">
        <f t="shared" si="39"/>
        <v>-40.669999999999796</v>
      </c>
      <c r="K419">
        <f t="shared" si="40"/>
        <v>15.406400000000115</v>
      </c>
      <c r="L419">
        <f t="shared" si="41"/>
        <v>22.771590000001567</v>
      </c>
      <c r="M419">
        <f t="shared" si="37"/>
        <v>7.365190000001451</v>
      </c>
      <c r="N419">
        <f t="shared" si="38"/>
        <v>0.3234376694820583</v>
      </c>
    </row>
    <row r="420" spans="9:14" ht="12.75">
      <c r="I420">
        <f t="shared" si="42"/>
        <v>3.979999999999959</v>
      </c>
      <c r="J420">
        <f t="shared" si="39"/>
        <v>-40.767999999999795</v>
      </c>
      <c r="K420">
        <f t="shared" si="40"/>
        <v>14.998720000000118</v>
      </c>
      <c r="L420">
        <f t="shared" si="41"/>
        <v>22.382040000001595</v>
      </c>
      <c r="M420">
        <f t="shared" si="37"/>
        <v>7.383320000001477</v>
      </c>
      <c r="N420">
        <f t="shared" si="38"/>
        <v>0.32987699065862414</v>
      </c>
    </row>
    <row r="421" spans="9:14" ht="12.75">
      <c r="I421">
        <f t="shared" si="42"/>
        <v>3.989999999999959</v>
      </c>
      <c r="J421">
        <f t="shared" si="39"/>
        <v>-40.865999999999794</v>
      </c>
      <c r="K421">
        <f t="shared" si="40"/>
        <v>14.59006000000012</v>
      </c>
      <c r="L421">
        <f t="shared" si="41"/>
        <v>21.991510000001597</v>
      </c>
      <c r="M421">
        <f t="shared" si="37"/>
        <v>7.401450000001477</v>
      </c>
      <c r="N421">
        <f t="shared" si="38"/>
        <v>0.3365594267970203</v>
      </c>
    </row>
    <row r="422" spans="9:14" ht="12.75">
      <c r="I422">
        <f t="shared" si="42"/>
        <v>3.9999999999999587</v>
      </c>
      <c r="J422">
        <f t="shared" si="39"/>
        <v>-40.96399999999979</v>
      </c>
      <c r="K422">
        <f t="shared" si="40"/>
        <v>14.180420000000122</v>
      </c>
      <c r="L422">
        <f t="shared" si="41"/>
        <v>21.600000000001614</v>
      </c>
      <c r="M422">
        <f t="shared" si="37"/>
        <v>7.419580000001492</v>
      </c>
      <c r="N422">
        <f t="shared" si="38"/>
        <v>0.34349907407411745</v>
      </c>
    </row>
    <row r="423" spans="9:14" ht="12.75">
      <c r="I423">
        <f t="shared" si="42"/>
        <v>4.009999999999959</v>
      </c>
      <c r="J423">
        <f t="shared" si="39"/>
        <v>-41.06199999999979</v>
      </c>
      <c r="K423">
        <f t="shared" si="40"/>
        <v>13.769800000000124</v>
      </c>
      <c r="L423">
        <f t="shared" si="41"/>
        <v>21.207510000001605</v>
      </c>
      <c r="M423">
        <f t="shared" si="37"/>
        <v>7.437710000001481</v>
      </c>
      <c r="N423">
        <f t="shared" si="38"/>
        <v>0.35071113959163136</v>
      </c>
    </row>
    <row r="424" spans="9:14" ht="12.75">
      <c r="I424">
        <f t="shared" si="42"/>
        <v>4.019999999999959</v>
      </c>
      <c r="J424">
        <f t="shared" si="39"/>
        <v>-41.15999999999979</v>
      </c>
      <c r="K424">
        <f t="shared" si="40"/>
        <v>13.358200000000126</v>
      </c>
      <c r="L424">
        <f t="shared" si="41"/>
        <v>20.81404000000161</v>
      </c>
      <c r="M424">
        <f t="shared" si="37"/>
        <v>7.455840000001485</v>
      </c>
      <c r="N424">
        <f t="shared" si="38"/>
        <v>0.3582120530181026</v>
      </c>
    </row>
    <row r="425" spans="9:14" ht="12.75">
      <c r="I425">
        <f t="shared" si="42"/>
        <v>4.0299999999999585</v>
      </c>
      <c r="J425">
        <f t="shared" si="39"/>
        <v>-41.25799999999979</v>
      </c>
      <c r="K425">
        <f t="shared" si="40"/>
        <v>12.945620000000128</v>
      </c>
      <c r="L425">
        <f t="shared" si="41"/>
        <v>20.419590000001634</v>
      </c>
      <c r="M425">
        <f t="shared" si="37"/>
        <v>7.473970000001506</v>
      </c>
      <c r="N425">
        <f t="shared" si="38"/>
        <v>0.36601959197030437</v>
      </c>
    </row>
    <row r="426" spans="9:14" ht="12.75">
      <c r="I426">
        <f t="shared" si="42"/>
        <v>4.039999999999958</v>
      </c>
      <c r="J426">
        <f t="shared" si="39"/>
        <v>-41.35599999999979</v>
      </c>
      <c r="K426">
        <f t="shared" si="40"/>
        <v>12.53206000000013</v>
      </c>
      <c r="L426">
        <f t="shared" si="41"/>
        <v>20.024160000001643</v>
      </c>
      <c r="M426">
        <f t="shared" si="37"/>
        <v>7.492100000001514</v>
      </c>
      <c r="N426">
        <f t="shared" si="38"/>
        <v>0.3741530231480821</v>
      </c>
    </row>
    <row r="427" spans="9:14" ht="12.75">
      <c r="I427">
        <f t="shared" si="42"/>
        <v>4.049999999999958</v>
      </c>
      <c r="J427">
        <f t="shared" si="39"/>
        <v>-41.45399999999979</v>
      </c>
      <c r="K427">
        <f t="shared" si="40"/>
        <v>12.11752000000013</v>
      </c>
      <c r="L427">
        <f t="shared" si="41"/>
        <v>19.62775000000167</v>
      </c>
      <c r="M427">
        <f t="shared" si="37"/>
        <v>7.510230000001538</v>
      </c>
      <c r="N427">
        <f t="shared" si="38"/>
        <v>0.38263326158122557</v>
      </c>
    </row>
    <row r="428" spans="9:14" ht="12.75">
      <c r="I428">
        <f t="shared" si="42"/>
        <v>4.059999999999958</v>
      </c>
      <c r="J428">
        <f t="shared" si="39"/>
        <v>-41.551999999999786</v>
      </c>
      <c r="K428">
        <f t="shared" si="40"/>
        <v>11.702000000000133</v>
      </c>
      <c r="L428">
        <f t="shared" si="41"/>
        <v>19.230360000001667</v>
      </c>
      <c r="M428">
        <f t="shared" si="37"/>
        <v>7.528360000001534</v>
      </c>
      <c r="N428">
        <f t="shared" si="38"/>
        <v>0.391483050759366</v>
      </c>
    </row>
    <row r="429" spans="9:14" ht="12.75">
      <c r="I429">
        <f t="shared" si="42"/>
        <v>4.069999999999958</v>
      </c>
      <c r="J429">
        <f t="shared" si="39"/>
        <v>-41.649999999999785</v>
      </c>
      <c r="K429">
        <f t="shared" si="40"/>
        <v>11.285500000000136</v>
      </c>
      <c r="L429">
        <f t="shared" si="41"/>
        <v>18.83199000000168</v>
      </c>
      <c r="M429">
        <f t="shared" si="37"/>
        <v>7.546490000001546</v>
      </c>
      <c r="N429">
        <f t="shared" si="38"/>
        <v>0.40072716691124366</v>
      </c>
    </row>
    <row r="430" spans="9:14" ht="12.75">
      <c r="I430">
        <f t="shared" si="42"/>
        <v>4.079999999999957</v>
      </c>
      <c r="J430">
        <f t="shared" si="39"/>
        <v>-41.747999999999784</v>
      </c>
      <c r="K430">
        <f t="shared" si="40"/>
        <v>10.868020000000138</v>
      </c>
      <c r="L430">
        <f t="shared" si="41"/>
        <v>18.432640000001697</v>
      </c>
      <c r="M430">
        <f t="shared" si="37"/>
        <v>7.564620000001559</v>
      </c>
      <c r="N430">
        <f t="shared" si="38"/>
        <v>0.4103926512968768</v>
      </c>
    </row>
    <row r="431" spans="9:14" ht="12.75">
      <c r="I431">
        <f t="shared" si="42"/>
        <v>4.089999999999957</v>
      </c>
      <c r="J431">
        <f t="shared" si="39"/>
        <v>-41.84599999999978</v>
      </c>
      <c r="K431">
        <f t="shared" si="40"/>
        <v>10.44956000000014</v>
      </c>
      <c r="L431">
        <f t="shared" si="41"/>
        <v>18.032310000001715</v>
      </c>
      <c r="M431">
        <f t="shared" si="37"/>
        <v>7.582750000001575</v>
      </c>
      <c r="N431">
        <f t="shared" si="38"/>
        <v>0.4205090750991334</v>
      </c>
    </row>
    <row r="432" spans="9:14" ht="12.75">
      <c r="I432">
        <f t="shared" si="42"/>
        <v>4.099999999999957</v>
      </c>
      <c r="J432">
        <f t="shared" si="39"/>
        <v>-41.94399999999978</v>
      </c>
      <c r="K432">
        <f t="shared" si="40"/>
        <v>10.030120000000142</v>
      </c>
      <c r="L432">
        <f t="shared" si="41"/>
        <v>17.63100000000172</v>
      </c>
      <c r="M432">
        <f t="shared" si="37"/>
        <v>7.6008800000015775</v>
      </c>
      <c r="N432">
        <f t="shared" si="38"/>
        <v>0.43110884237994646</v>
      </c>
    </row>
    <row r="433" spans="9:14" ht="12.75">
      <c r="I433">
        <f t="shared" si="42"/>
        <v>4.109999999999957</v>
      </c>
      <c r="J433">
        <f t="shared" si="39"/>
        <v>-42.04199999999978</v>
      </c>
      <c r="K433">
        <f t="shared" si="40"/>
        <v>9.609700000000144</v>
      </c>
      <c r="L433">
        <f t="shared" si="41"/>
        <v>17.22871000000174</v>
      </c>
      <c r="M433">
        <f t="shared" si="37"/>
        <v>7.619010000001596</v>
      </c>
      <c r="N433">
        <f t="shared" si="38"/>
        <v>0.44222753763925604</v>
      </c>
    </row>
    <row r="434" spans="9:14" ht="12.75">
      <c r="I434">
        <f t="shared" si="42"/>
        <v>4.119999999999957</v>
      </c>
      <c r="J434">
        <f t="shared" si="39"/>
        <v>-42.13999999999978</v>
      </c>
      <c r="K434">
        <f t="shared" si="40"/>
        <v>9.188300000000146</v>
      </c>
      <c r="L434">
        <f t="shared" si="41"/>
        <v>16.825440000001734</v>
      </c>
      <c r="M434">
        <f t="shared" si="37"/>
        <v>7.6371400000015885</v>
      </c>
      <c r="N434">
        <f t="shared" si="38"/>
        <v>0.4539043258304568</v>
      </c>
    </row>
    <row r="435" spans="9:14" ht="12.75">
      <c r="I435">
        <f t="shared" si="42"/>
        <v>4.129999999999956</v>
      </c>
      <c r="J435">
        <f t="shared" si="39"/>
        <v>-42.23799999999978</v>
      </c>
      <c r="K435">
        <f t="shared" si="40"/>
        <v>8.765920000000147</v>
      </c>
      <c r="L435">
        <f t="shared" si="41"/>
        <v>16.421190000001758</v>
      </c>
      <c r="M435">
        <f t="shared" si="37"/>
        <v>7.655270000001611</v>
      </c>
      <c r="N435">
        <f t="shared" si="38"/>
        <v>0.4661824143074157</v>
      </c>
    </row>
    <row r="436" spans="9:14" ht="12.75">
      <c r="I436">
        <f t="shared" si="42"/>
        <v>4.139999999999956</v>
      </c>
      <c r="J436">
        <f t="shared" si="39"/>
        <v>-42.33599999999978</v>
      </c>
      <c r="K436">
        <f t="shared" si="40"/>
        <v>8.34256000000015</v>
      </c>
      <c r="L436">
        <f t="shared" si="41"/>
        <v>16.015960000001783</v>
      </c>
      <c r="M436">
        <f t="shared" si="37"/>
        <v>7.673400000001633</v>
      </c>
      <c r="N436">
        <f t="shared" si="38"/>
        <v>0.4791095881858333</v>
      </c>
    </row>
    <row r="437" spans="9:14" ht="12.75">
      <c r="I437">
        <f t="shared" si="42"/>
        <v>4.149999999999956</v>
      </c>
      <c r="J437">
        <f t="shared" si="39"/>
        <v>-42.43399999999978</v>
      </c>
      <c r="K437">
        <f t="shared" si="40"/>
        <v>7.918220000000152</v>
      </c>
      <c r="L437">
        <f t="shared" si="41"/>
        <v>15.609750000001782</v>
      </c>
      <c r="M437">
        <f t="shared" si="37"/>
        <v>7.69153000000163</v>
      </c>
      <c r="N437">
        <f t="shared" si="38"/>
        <v>0.49273883310115485</v>
      </c>
    </row>
    <row r="438" spans="9:14" ht="12.75">
      <c r="I438">
        <f t="shared" si="42"/>
        <v>4.159999999999956</v>
      </c>
      <c r="J438">
        <f t="shared" si="39"/>
        <v>-42.531999999999776</v>
      </c>
      <c r="K438">
        <f t="shared" si="40"/>
        <v>7.492900000000154</v>
      </c>
      <c r="L438">
        <f t="shared" si="41"/>
        <v>15.202560000001796</v>
      </c>
      <c r="M438">
        <f t="shared" si="37"/>
        <v>7.709660000001642</v>
      </c>
      <c r="N438">
        <f t="shared" si="38"/>
        <v>0.5071290624737367</v>
      </c>
    </row>
    <row r="439" spans="9:14" ht="12.75">
      <c r="I439">
        <f t="shared" si="42"/>
        <v>4.1699999999999555</v>
      </c>
      <c r="J439">
        <f t="shared" si="39"/>
        <v>-42.629999999999775</v>
      </c>
      <c r="K439">
        <f t="shared" si="40"/>
        <v>7.0666000000001565</v>
      </c>
      <c r="L439">
        <f t="shared" si="41"/>
        <v>14.794390000001812</v>
      </c>
      <c r="M439">
        <f t="shared" si="37"/>
        <v>7.727790000001655</v>
      </c>
      <c r="N439">
        <f t="shared" si="38"/>
        <v>0.5223459703306935</v>
      </c>
    </row>
    <row r="440" spans="9:14" ht="12.75">
      <c r="I440">
        <f t="shared" si="42"/>
        <v>4.179999999999955</v>
      </c>
      <c r="J440">
        <f t="shared" si="39"/>
        <v>-42.727999999999774</v>
      </c>
      <c r="K440">
        <f t="shared" si="40"/>
        <v>6.639320000000159</v>
      </c>
      <c r="L440">
        <f t="shared" si="41"/>
        <v>14.385240000001815</v>
      </c>
      <c r="M440">
        <f t="shared" si="37"/>
        <v>7.745920000001656</v>
      </c>
      <c r="N440">
        <f t="shared" si="38"/>
        <v>0.5384630357227741</v>
      </c>
    </row>
    <row r="441" spans="9:14" ht="12.75">
      <c r="I441">
        <f t="shared" si="42"/>
        <v>4.189999999999955</v>
      </c>
      <c r="J441">
        <f t="shared" si="39"/>
        <v>-42.82599999999977</v>
      </c>
      <c r="K441">
        <f t="shared" si="40"/>
        <v>6.211060000000161</v>
      </c>
      <c r="L441">
        <f t="shared" si="41"/>
        <v>13.975110000001834</v>
      </c>
      <c r="M441">
        <f t="shared" si="37"/>
        <v>7.7640500000016734</v>
      </c>
      <c r="N441">
        <f t="shared" si="38"/>
        <v>0.555562711134342</v>
      </c>
    </row>
    <row r="442" spans="9:14" ht="12.75">
      <c r="I442">
        <f t="shared" si="42"/>
        <v>4.199999999999955</v>
      </c>
      <c r="J442">
        <f t="shared" si="39"/>
        <v>-42.92399999999977</v>
      </c>
      <c r="K442">
        <f t="shared" si="40"/>
        <v>5.781820000000163</v>
      </c>
      <c r="L442">
        <f t="shared" si="41"/>
        <v>13.564000000001855</v>
      </c>
      <c r="M442">
        <f t="shared" si="37"/>
        <v>7.782180000001691</v>
      </c>
      <c r="N442">
        <f t="shared" si="38"/>
        <v>0.5737378354468171</v>
      </c>
    </row>
    <row r="443" spans="9:14" ht="12.75">
      <c r="I443">
        <f t="shared" si="42"/>
        <v>4.209999999999955</v>
      </c>
      <c r="J443">
        <f t="shared" si="39"/>
        <v>-43.02199999999977</v>
      </c>
      <c r="K443">
        <f t="shared" si="40"/>
        <v>5.351600000000166</v>
      </c>
      <c r="L443">
        <f t="shared" si="41"/>
        <v>13.151910000001862</v>
      </c>
      <c r="M443">
        <f t="shared" si="37"/>
        <v>7.800310000001697</v>
      </c>
      <c r="N443">
        <f t="shared" si="38"/>
        <v>0.5930933225668813</v>
      </c>
    </row>
    <row r="444" spans="9:14" ht="12.75">
      <c r="I444">
        <f t="shared" si="42"/>
        <v>4.2199999999999545</v>
      </c>
      <c r="J444">
        <f t="shared" si="39"/>
        <v>-43.11999999999977</v>
      </c>
      <c r="K444">
        <f t="shared" si="40"/>
        <v>4.920400000000168</v>
      </c>
      <c r="L444">
        <f t="shared" si="41"/>
        <v>12.738840000001886</v>
      </c>
      <c r="M444">
        <f t="shared" si="37"/>
        <v>7.8184400000017185</v>
      </c>
      <c r="N444">
        <f t="shared" si="38"/>
        <v>0.613748190573126</v>
      </c>
    </row>
    <row r="445" spans="9:14" ht="12.75">
      <c r="I445">
        <f t="shared" si="42"/>
        <v>4.229999999999954</v>
      </c>
      <c r="J445">
        <f t="shared" si="39"/>
        <v>-43.21799999999977</v>
      </c>
      <c r="K445">
        <f t="shared" si="40"/>
        <v>4.48822000000017</v>
      </c>
      <c r="L445">
        <f t="shared" si="41"/>
        <v>12.324790000001883</v>
      </c>
      <c r="M445">
        <f t="shared" si="37"/>
        <v>7.836570000001713</v>
      </c>
      <c r="N445">
        <f t="shared" si="38"/>
        <v>0.6358380142785813</v>
      </c>
    </row>
    <row r="446" spans="9:14" ht="12.75">
      <c r="I446">
        <f t="shared" si="42"/>
        <v>4.239999999999954</v>
      </c>
      <c r="J446">
        <f t="shared" si="39"/>
        <v>-43.31599999999977</v>
      </c>
      <c r="K446">
        <f t="shared" si="40"/>
        <v>4.055060000000172</v>
      </c>
      <c r="L446">
        <f t="shared" si="41"/>
        <v>11.909760000001896</v>
      </c>
      <c r="M446">
        <f t="shared" si="37"/>
        <v>7.854700000001723</v>
      </c>
      <c r="N446">
        <f t="shared" si="38"/>
        <v>0.6595179080015444</v>
      </c>
    </row>
    <row r="447" spans="9:14" ht="12.75">
      <c r="I447">
        <f t="shared" si="42"/>
        <v>4.249999999999954</v>
      </c>
      <c r="J447">
        <f t="shared" si="39"/>
        <v>-43.41399999999977</v>
      </c>
      <c r="K447">
        <f t="shared" si="40"/>
        <v>3.620920000000175</v>
      </c>
      <c r="L447">
        <f t="shared" si="41"/>
        <v>11.49375000000191</v>
      </c>
      <c r="M447">
        <f t="shared" si="37"/>
        <v>7.872830000001735</v>
      </c>
      <c r="N447">
        <f t="shared" si="38"/>
        <v>0.6849661772702927</v>
      </c>
    </row>
    <row r="448" spans="9:14" ht="12.75">
      <c r="I448">
        <f t="shared" si="42"/>
        <v>4.259999999999954</v>
      </c>
      <c r="J448">
        <f t="shared" si="39"/>
        <v>-43.511999999999766</v>
      </c>
      <c r="K448">
        <f t="shared" si="40"/>
        <v>3.185800000000177</v>
      </c>
      <c r="L448">
        <f t="shared" si="41"/>
        <v>11.076760000001926</v>
      </c>
      <c r="M448">
        <f t="shared" si="37"/>
        <v>7.890960000001749</v>
      </c>
      <c r="N448">
        <f t="shared" si="38"/>
        <v>0.7123888212799029</v>
      </c>
    </row>
    <row r="449" spans="9:14" ht="12.75">
      <c r="I449">
        <f t="shared" si="42"/>
        <v>4.269999999999953</v>
      </c>
      <c r="J449">
        <f t="shared" si="39"/>
        <v>-43.609999999999765</v>
      </c>
      <c r="K449">
        <f t="shared" si="40"/>
        <v>2.7497000000001797</v>
      </c>
      <c r="L449">
        <f t="shared" si="41"/>
        <v>10.658790000001943</v>
      </c>
      <c r="M449">
        <f t="shared" si="37"/>
        <v>7.909090000001763</v>
      </c>
      <c r="N449">
        <f t="shared" si="38"/>
        <v>0.7420251266795125</v>
      </c>
    </row>
    <row r="450" spans="9:14" ht="12.75">
      <c r="I450">
        <f t="shared" si="42"/>
        <v>4.279999999999953</v>
      </c>
      <c r="J450">
        <f t="shared" si="39"/>
        <v>-43.707999999999764</v>
      </c>
      <c r="K450">
        <f t="shared" si="40"/>
        <v>2.312620000000182</v>
      </c>
      <c r="L450">
        <f t="shared" si="41"/>
        <v>10.239840000001962</v>
      </c>
      <c r="M450">
        <f t="shared" si="37"/>
        <v>7.92722000000178</v>
      </c>
      <c r="N450">
        <f t="shared" si="38"/>
        <v>0.7741546742918113</v>
      </c>
    </row>
    <row r="451" spans="9:14" ht="12.75">
      <c r="I451">
        <f t="shared" si="42"/>
        <v>4.289999999999953</v>
      </c>
      <c r="J451">
        <f t="shared" si="39"/>
        <v>-43.80599999999976</v>
      </c>
      <c r="K451">
        <f t="shared" si="40"/>
        <v>1.8745600000001843</v>
      </c>
      <c r="L451">
        <f t="shared" si="41"/>
        <v>9.819910000001983</v>
      </c>
      <c r="M451">
        <f t="shared" si="37"/>
        <v>7.945350000001798</v>
      </c>
      <c r="N451">
        <f t="shared" si="38"/>
        <v>0.8091061934376378</v>
      </c>
    </row>
    <row r="452" spans="9:14" ht="12.75">
      <c r="I452">
        <f t="shared" si="42"/>
        <v>4.299999999999953</v>
      </c>
      <c r="J452">
        <f t="shared" si="39"/>
        <v>-43.90399999999976</v>
      </c>
      <c r="K452">
        <f t="shared" si="40"/>
        <v>1.4355200000001866</v>
      </c>
      <c r="L452">
        <f t="shared" si="41"/>
        <v>9.39900000000199</v>
      </c>
      <c r="M452">
        <f t="shared" si="37"/>
        <v>7.963480000001804</v>
      </c>
      <c r="N452">
        <f t="shared" si="38"/>
        <v>0.8472688583892029</v>
      </c>
    </row>
    <row r="453" spans="9:14" ht="12.75">
      <c r="I453">
        <f t="shared" si="42"/>
        <v>4.3099999999999525</v>
      </c>
      <c r="J453">
        <f t="shared" si="39"/>
        <v>-44.00199999999976</v>
      </c>
      <c r="K453">
        <f t="shared" si="40"/>
        <v>0.995500000000189</v>
      </c>
      <c r="L453">
        <f t="shared" si="41"/>
        <v>8.977110000002</v>
      </c>
      <c r="M453">
        <f>L453-K453</f>
        <v>7.981610000001811</v>
      </c>
      <c r="N453">
        <f>M453/L453</f>
        <v>0.8891068506457014</v>
      </c>
    </row>
    <row r="454" spans="9:14" ht="12.75">
      <c r="I454">
        <f t="shared" si="42"/>
        <v>4.319999999999952</v>
      </c>
      <c r="J454">
        <f aca="true" t="shared" si="43" ref="J454:J517">J453+gravity*deltat</f>
        <v>-44.09999999999976</v>
      </c>
      <c r="K454">
        <f aca="true" t="shared" si="44" ref="K454:K517">K453+J454*deltat</f>
        <v>0.5545000000001914</v>
      </c>
      <c r="L454">
        <f aca="true" t="shared" si="45" ref="L454:L517">Ho+Vo*I454+0.5*gravity*I454^2</f>
        <v>8.554240000002011</v>
      </c>
      <c r="M454">
        <f>L454-K454</f>
        <v>7.99974000000182</v>
      </c>
      <c r="N454">
        <f>M454/L454</f>
        <v>0.9351783443064421</v>
      </c>
    </row>
    <row r="455" spans="9:14" ht="12.75">
      <c r="I455">
        <f t="shared" si="42"/>
        <v>4.329999999999952</v>
      </c>
      <c r="J455">
        <f t="shared" si="43"/>
        <v>-44.19799999999976</v>
      </c>
      <c r="K455">
        <f t="shared" si="44"/>
        <v>0.1125200000001938</v>
      </c>
      <c r="L455">
        <f t="shared" si="45"/>
        <v>8.130390000002023</v>
      </c>
      <c r="M455">
        <f>L455-K455</f>
        <v>8.01787000000183</v>
      </c>
      <c r="N455">
        <f>M455/L455</f>
        <v>0.9861605654833082</v>
      </c>
    </row>
    <row r="456" spans="9:14" ht="12.75">
      <c r="I456">
        <f t="shared" si="42"/>
        <v>4.339999999999952</v>
      </c>
      <c r="J456">
        <f t="shared" si="43"/>
        <v>-44.29599999999976</v>
      </c>
      <c r="K456">
        <f t="shared" si="44"/>
        <v>-0.3304399999998038</v>
      </c>
      <c r="L456">
        <f t="shared" si="45"/>
        <v>7.705560000002038</v>
      </c>
      <c r="M456">
        <f>L456-K456</f>
        <v>8.036000000001842</v>
      </c>
      <c r="N456">
        <f>M456/L456</f>
        <v>1.0428833206152073</v>
      </c>
    </row>
    <row r="457" spans="9:14" ht="12.75">
      <c r="I457">
        <f t="shared" si="42"/>
        <v>4.349999999999952</v>
      </c>
      <c r="J457">
        <f t="shared" si="43"/>
        <v>-44.39399999999976</v>
      </c>
      <c r="K457">
        <f t="shared" si="44"/>
        <v>-0.7743799999998013</v>
      </c>
      <c r="L457">
        <f t="shared" si="45"/>
        <v>7.279750000002053</v>
      </c>
      <c r="M457">
        <f aca="true" t="shared" si="46" ref="M457:M520">L457-K457</f>
        <v>8.054130000001855</v>
      </c>
      <c r="N457">
        <f aca="true" t="shared" si="47" ref="N457:N520">M457/L457</f>
        <v>1.106374532092391</v>
      </c>
    </row>
    <row r="458" spans="9:14" ht="12.75">
      <c r="I458">
        <f t="shared" si="42"/>
        <v>4.3599999999999515</v>
      </c>
      <c r="J458">
        <f t="shared" si="43"/>
        <v>-44.491999999999756</v>
      </c>
      <c r="K458">
        <f t="shared" si="44"/>
        <v>-1.2192999999997989</v>
      </c>
      <c r="L458">
        <f t="shared" si="45"/>
        <v>6.852960000002071</v>
      </c>
      <c r="M458">
        <f t="shared" si="46"/>
        <v>8.072260000001869</v>
      </c>
      <c r="N458">
        <f t="shared" si="47"/>
        <v>1.177923116434275</v>
      </c>
    </row>
    <row r="459" spans="9:14" ht="12.75">
      <c r="I459">
        <f t="shared" si="42"/>
        <v>4.369999999999951</v>
      </c>
      <c r="J459">
        <f t="shared" si="43"/>
        <v>-44.589999999999755</v>
      </c>
      <c r="K459">
        <f t="shared" si="44"/>
        <v>-1.6651999999997964</v>
      </c>
      <c r="L459">
        <f t="shared" si="45"/>
        <v>6.425190000002075</v>
      </c>
      <c r="M459">
        <f t="shared" si="46"/>
        <v>8.090390000001872</v>
      </c>
      <c r="N459">
        <f t="shared" si="47"/>
        <v>1.259167433180849</v>
      </c>
    </row>
    <row r="460" spans="9:14" ht="12.75">
      <c r="I460">
        <f t="shared" si="42"/>
        <v>4.379999999999951</v>
      </c>
      <c r="J460">
        <f t="shared" si="43"/>
        <v>-44.687999999999754</v>
      </c>
      <c r="K460">
        <f t="shared" si="44"/>
        <v>-2.112079999999794</v>
      </c>
      <c r="L460">
        <f t="shared" si="45"/>
        <v>5.996440000002096</v>
      </c>
      <c r="M460">
        <f t="shared" si="46"/>
        <v>8.10852000000189</v>
      </c>
      <c r="N460">
        <f t="shared" si="47"/>
        <v>1.3522223185755309</v>
      </c>
    </row>
    <row r="461" spans="9:14" ht="12.75">
      <c r="I461">
        <f t="shared" si="42"/>
        <v>4.389999999999951</v>
      </c>
      <c r="J461">
        <f t="shared" si="43"/>
        <v>-44.78599999999975</v>
      </c>
      <c r="K461">
        <f t="shared" si="44"/>
        <v>-2.559939999999792</v>
      </c>
      <c r="L461">
        <f t="shared" si="45"/>
        <v>5.566710000002104</v>
      </c>
      <c r="M461">
        <f t="shared" si="46"/>
        <v>8.126650000001895</v>
      </c>
      <c r="N461">
        <f t="shared" si="47"/>
        <v>1.4598658812833476</v>
      </c>
    </row>
    <row r="462" spans="9:14" ht="12.75">
      <c r="I462">
        <f t="shared" si="42"/>
        <v>4.399999999999951</v>
      </c>
      <c r="J462">
        <f t="shared" si="43"/>
        <v>-44.88399999999975</v>
      </c>
      <c r="K462">
        <f t="shared" si="44"/>
        <v>-3.0087799999997893</v>
      </c>
      <c r="L462">
        <f t="shared" si="45"/>
        <v>5.136000000002113</v>
      </c>
      <c r="M462">
        <f t="shared" si="46"/>
        <v>8.144780000001901</v>
      </c>
      <c r="N462">
        <f t="shared" si="47"/>
        <v>1.5858216510900605</v>
      </c>
    </row>
    <row r="463" spans="9:14" ht="12.75">
      <c r="I463">
        <f t="shared" si="42"/>
        <v>4.40999999999995</v>
      </c>
      <c r="J463">
        <f t="shared" si="43"/>
        <v>-44.98199999999975</v>
      </c>
      <c r="K463">
        <f t="shared" si="44"/>
        <v>-3.458599999999787</v>
      </c>
      <c r="L463">
        <f t="shared" si="45"/>
        <v>4.704310000002138</v>
      </c>
      <c r="M463">
        <f t="shared" si="46"/>
        <v>8.162910000001926</v>
      </c>
      <c r="N463">
        <f t="shared" si="47"/>
        <v>1.7351981480808483</v>
      </c>
    </row>
    <row r="464" spans="9:14" ht="12.75">
      <c r="I464">
        <f aca="true" t="shared" si="48" ref="I464:I527">I463+deltat</f>
        <v>4.41999999999995</v>
      </c>
      <c r="J464">
        <f t="shared" si="43"/>
        <v>-45.07999999999975</v>
      </c>
      <c r="K464">
        <f t="shared" si="44"/>
        <v>-3.9093999999997844</v>
      </c>
      <c r="L464">
        <f t="shared" si="45"/>
        <v>4.271640000002151</v>
      </c>
      <c r="M464">
        <f t="shared" si="46"/>
        <v>8.181040000001936</v>
      </c>
      <c r="N464">
        <f t="shared" si="47"/>
        <v>1.9151988463442182</v>
      </c>
    </row>
    <row r="465" spans="9:14" ht="12.75">
      <c r="I465">
        <f t="shared" si="48"/>
        <v>4.42999999999995</v>
      </c>
      <c r="J465">
        <f t="shared" si="43"/>
        <v>-45.17799999999975</v>
      </c>
      <c r="K465">
        <f t="shared" si="44"/>
        <v>-4.361179999999782</v>
      </c>
      <c r="L465">
        <f t="shared" si="45"/>
        <v>3.837990000002165</v>
      </c>
      <c r="M465">
        <f t="shared" si="46"/>
        <v>8.199170000001946</v>
      </c>
      <c r="N465">
        <f t="shared" si="47"/>
        <v>2.136318750178432</v>
      </c>
    </row>
    <row r="466" spans="9:14" ht="12.75">
      <c r="I466">
        <f t="shared" si="48"/>
        <v>4.43999999999995</v>
      </c>
      <c r="J466">
        <f t="shared" si="43"/>
        <v>-45.27599999999975</v>
      </c>
      <c r="K466">
        <f t="shared" si="44"/>
        <v>-4.813939999999779</v>
      </c>
      <c r="L466">
        <f t="shared" si="45"/>
        <v>3.4033600000021664</v>
      </c>
      <c r="M466">
        <f t="shared" si="46"/>
        <v>8.217300000001945</v>
      </c>
      <c r="N466">
        <f t="shared" si="47"/>
        <v>2.414466879788419</v>
      </c>
    </row>
    <row r="467" spans="9:14" ht="12.75">
      <c r="I467">
        <f t="shared" si="48"/>
        <v>4.4499999999999496</v>
      </c>
      <c r="J467">
        <f t="shared" si="43"/>
        <v>-45.37399999999975</v>
      </c>
      <c r="K467">
        <f t="shared" si="44"/>
        <v>-5.2676799999997765</v>
      </c>
      <c r="L467">
        <f t="shared" si="45"/>
        <v>2.967750000002198</v>
      </c>
      <c r="M467">
        <f t="shared" si="46"/>
        <v>8.235430000001974</v>
      </c>
      <c r="N467">
        <f t="shared" si="47"/>
        <v>2.774974307133645</v>
      </c>
    </row>
    <row r="468" spans="9:14" ht="12.75">
      <c r="I468">
        <f t="shared" si="48"/>
        <v>4.459999999999949</v>
      </c>
      <c r="J468">
        <f t="shared" si="43"/>
        <v>-45.471999999999746</v>
      </c>
      <c r="K468">
        <f t="shared" si="44"/>
        <v>-5.722399999999774</v>
      </c>
      <c r="L468">
        <f t="shared" si="45"/>
        <v>2.5311600000022025</v>
      </c>
      <c r="M468">
        <f t="shared" si="46"/>
        <v>8.253560000001976</v>
      </c>
      <c r="N468">
        <f t="shared" si="47"/>
        <v>3.260781617912259</v>
      </c>
    </row>
    <row r="469" spans="9:14" ht="12.75">
      <c r="I469">
        <f t="shared" si="48"/>
        <v>4.469999999999949</v>
      </c>
      <c r="J469">
        <f t="shared" si="43"/>
        <v>-45.569999999999744</v>
      </c>
      <c r="K469">
        <f t="shared" si="44"/>
        <v>-6.178099999999771</v>
      </c>
      <c r="L469">
        <f t="shared" si="45"/>
        <v>2.093590000002223</v>
      </c>
      <c r="M469">
        <f t="shared" si="46"/>
        <v>8.271690000001994</v>
      </c>
      <c r="N469">
        <f t="shared" si="47"/>
        <v>3.9509598345393373</v>
      </c>
    </row>
    <row r="470" spans="9:14" ht="12.75">
      <c r="I470">
        <f t="shared" si="48"/>
        <v>4.479999999999949</v>
      </c>
      <c r="J470">
        <f t="shared" si="43"/>
        <v>-45.66799999999974</v>
      </c>
      <c r="K470">
        <f t="shared" si="44"/>
        <v>-6.634779999999769</v>
      </c>
      <c r="L470">
        <f t="shared" si="45"/>
        <v>1.655040000002245</v>
      </c>
      <c r="M470">
        <f t="shared" si="46"/>
        <v>8.289820000002013</v>
      </c>
      <c r="N470">
        <f t="shared" si="47"/>
        <v>5.008833623350958</v>
      </c>
    </row>
    <row r="471" spans="9:14" ht="12.75">
      <c r="I471">
        <f t="shared" si="48"/>
        <v>4.489999999999949</v>
      </c>
      <c r="J471">
        <f t="shared" si="43"/>
        <v>-45.76599999999974</v>
      </c>
      <c r="K471">
        <f t="shared" si="44"/>
        <v>-7.092439999999766</v>
      </c>
      <c r="L471">
        <f t="shared" si="45"/>
        <v>1.2155100000022543</v>
      </c>
      <c r="M471">
        <f t="shared" si="46"/>
        <v>8.30795000000202</v>
      </c>
      <c r="N471">
        <f t="shared" si="47"/>
        <v>6.83494993869784</v>
      </c>
    </row>
    <row r="472" spans="9:14" ht="12.75">
      <c r="I472">
        <f t="shared" si="48"/>
        <v>4.4999999999999485</v>
      </c>
      <c r="J472">
        <f t="shared" si="43"/>
        <v>-45.86399999999974</v>
      </c>
      <c r="K472">
        <f t="shared" si="44"/>
        <v>-7.5510799999997635</v>
      </c>
      <c r="L472">
        <f t="shared" si="45"/>
        <v>0.775000000002251</v>
      </c>
      <c r="M472">
        <f t="shared" si="46"/>
        <v>8.326080000002015</v>
      </c>
      <c r="N472">
        <f t="shared" si="47"/>
        <v>10.743329032229461</v>
      </c>
    </row>
    <row r="473" spans="9:14" ht="12.75">
      <c r="I473">
        <f t="shared" si="48"/>
        <v>4.509999999999948</v>
      </c>
      <c r="J473">
        <f t="shared" si="43"/>
        <v>-45.96199999999974</v>
      </c>
      <c r="K473">
        <f t="shared" si="44"/>
        <v>-8.01069999999976</v>
      </c>
      <c r="L473">
        <f t="shared" si="45"/>
        <v>0.3335100000022777</v>
      </c>
      <c r="M473">
        <f t="shared" si="46"/>
        <v>8.344210000002038</v>
      </c>
      <c r="N473">
        <f t="shared" si="47"/>
        <v>25.0193697338762</v>
      </c>
    </row>
    <row r="474" spans="9:14" ht="12.75">
      <c r="I474">
        <f t="shared" si="48"/>
        <v>4.519999999999948</v>
      </c>
      <c r="J474">
        <f t="shared" si="43"/>
        <v>-46.05999999999974</v>
      </c>
      <c r="K474">
        <f t="shared" si="44"/>
        <v>-8.471299999999758</v>
      </c>
      <c r="L474">
        <f t="shared" si="45"/>
        <v>-0.10895999999770822</v>
      </c>
      <c r="M474">
        <f t="shared" si="46"/>
        <v>8.36234000000205</v>
      </c>
      <c r="N474">
        <f t="shared" si="47"/>
        <v>-76.74687959047299</v>
      </c>
    </row>
    <row r="475" spans="9:14" ht="12.75">
      <c r="I475">
        <f t="shared" si="48"/>
        <v>4.529999999999948</v>
      </c>
      <c r="J475">
        <f t="shared" si="43"/>
        <v>-46.15799999999974</v>
      </c>
      <c r="K475">
        <f t="shared" si="44"/>
        <v>-8.932879999999756</v>
      </c>
      <c r="L475">
        <f t="shared" si="45"/>
        <v>-0.5524099999976926</v>
      </c>
      <c r="M475">
        <f t="shared" si="46"/>
        <v>8.380470000002063</v>
      </c>
      <c r="N475">
        <f t="shared" si="47"/>
        <v>-15.170742745491697</v>
      </c>
    </row>
    <row r="476" spans="9:14" ht="12.75">
      <c r="I476">
        <f t="shared" si="48"/>
        <v>4.539999999999948</v>
      </c>
      <c r="J476">
        <f t="shared" si="43"/>
        <v>-46.25599999999974</v>
      </c>
      <c r="K476">
        <f t="shared" si="44"/>
        <v>-9.395439999999754</v>
      </c>
      <c r="L476">
        <f t="shared" si="45"/>
        <v>-0.9968399999976754</v>
      </c>
      <c r="M476">
        <f t="shared" si="46"/>
        <v>8.398600000002078</v>
      </c>
      <c r="N476">
        <f t="shared" si="47"/>
        <v>-8.425223706935581</v>
      </c>
    </row>
    <row r="477" spans="9:14" ht="12.75">
      <c r="I477">
        <f t="shared" si="48"/>
        <v>4.549999999999947</v>
      </c>
      <c r="J477">
        <f t="shared" si="43"/>
        <v>-46.353999999999736</v>
      </c>
      <c r="K477">
        <f t="shared" si="44"/>
        <v>-9.85897999999975</v>
      </c>
      <c r="L477">
        <f t="shared" si="45"/>
        <v>-1.4422499999976566</v>
      </c>
      <c r="M477">
        <f t="shared" si="46"/>
        <v>8.416730000002094</v>
      </c>
      <c r="N477">
        <f t="shared" si="47"/>
        <v>-5.8358328999935996</v>
      </c>
    </row>
    <row r="478" spans="9:14" ht="12.75">
      <c r="I478">
        <f t="shared" si="48"/>
        <v>4.559999999999947</v>
      </c>
      <c r="J478">
        <f t="shared" si="43"/>
        <v>-46.451999999999735</v>
      </c>
      <c r="K478">
        <f t="shared" si="44"/>
        <v>-10.323499999999747</v>
      </c>
      <c r="L478">
        <f t="shared" si="45"/>
        <v>-1.8886399999976504</v>
      </c>
      <c r="M478">
        <f t="shared" si="46"/>
        <v>8.434860000002097</v>
      </c>
      <c r="N478">
        <f t="shared" si="47"/>
        <v>-4.466102592348245</v>
      </c>
    </row>
    <row r="479" spans="9:14" ht="12.75">
      <c r="I479">
        <f t="shared" si="48"/>
        <v>4.569999999999947</v>
      </c>
      <c r="J479">
        <f t="shared" si="43"/>
        <v>-46.549999999999734</v>
      </c>
      <c r="K479">
        <f t="shared" si="44"/>
        <v>-10.788999999999744</v>
      </c>
      <c r="L479">
        <f t="shared" si="45"/>
        <v>-2.3360099999976285</v>
      </c>
      <c r="M479">
        <f t="shared" si="46"/>
        <v>8.452990000002115</v>
      </c>
      <c r="N479">
        <f t="shared" si="47"/>
        <v>-3.6185589958992885</v>
      </c>
    </row>
    <row r="480" spans="9:14" ht="12.75">
      <c r="I480">
        <f t="shared" si="48"/>
        <v>4.579999999999947</v>
      </c>
      <c r="J480">
        <f t="shared" si="43"/>
        <v>-46.64799999999973</v>
      </c>
      <c r="K480">
        <f t="shared" si="44"/>
        <v>-11.255479999999741</v>
      </c>
      <c r="L480">
        <f t="shared" si="45"/>
        <v>-2.784359999997619</v>
      </c>
      <c r="M480">
        <f t="shared" si="46"/>
        <v>8.471120000002122</v>
      </c>
      <c r="N480">
        <f t="shared" si="47"/>
        <v>-3.042393943315292</v>
      </c>
    </row>
    <row r="481" spans="9:14" ht="12.75">
      <c r="I481">
        <f t="shared" si="48"/>
        <v>4.589999999999947</v>
      </c>
      <c r="J481">
        <f t="shared" si="43"/>
        <v>-46.74599999999973</v>
      </c>
      <c r="K481">
        <f t="shared" si="44"/>
        <v>-11.722939999999738</v>
      </c>
      <c r="L481">
        <f t="shared" si="45"/>
        <v>-3.2336899999976083</v>
      </c>
      <c r="M481">
        <f t="shared" si="46"/>
        <v>8.48925000000213</v>
      </c>
      <c r="N481">
        <f t="shared" si="47"/>
        <v>-2.6252516475012784</v>
      </c>
    </row>
    <row r="482" spans="9:14" ht="12.75">
      <c r="I482">
        <f t="shared" si="48"/>
        <v>4.599999999999946</v>
      </c>
      <c r="J482">
        <f t="shared" si="43"/>
        <v>-46.84399999999973</v>
      </c>
      <c r="K482">
        <f t="shared" si="44"/>
        <v>-12.191379999999736</v>
      </c>
      <c r="L482">
        <f t="shared" si="45"/>
        <v>-3.6839999999975817</v>
      </c>
      <c r="M482">
        <f t="shared" si="46"/>
        <v>8.507380000002154</v>
      </c>
      <c r="N482">
        <f t="shared" si="47"/>
        <v>-2.3092779587426002</v>
      </c>
    </row>
    <row r="483" spans="9:14" ht="12.75">
      <c r="I483">
        <f t="shared" si="48"/>
        <v>4.609999999999946</v>
      </c>
      <c r="J483">
        <f t="shared" si="43"/>
        <v>-46.94199999999973</v>
      </c>
      <c r="K483">
        <f t="shared" si="44"/>
        <v>-12.660799999999734</v>
      </c>
      <c r="L483">
        <f t="shared" si="45"/>
        <v>-4.135289999997582</v>
      </c>
      <c r="M483">
        <f t="shared" si="46"/>
        <v>8.525510000002152</v>
      </c>
      <c r="N483">
        <f t="shared" si="47"/>
        <v>-2.0616474298071323</v>
      </c>
    </row>
    <row r="484" spans="9:14" ht="12.75">
      <c r="I484">
        <f t="shared" si="48"/>
        <v>4.619999999999946</v>
      </c>
      <c r="J484">
        <f t="shared" si="43"/>
        <v>-47.03999999999973</v>
      </c>
      <c r="K484">
        <f t="shared" si="44"/>
        <v>-13.131199999999732</v>
      </c>
      <c r="L484">
        <f t="shared" si="45"/>
        <v>-4.587559999997552</v>
      </c>
      <c r="M484">
        <f t="shared" si="46"/>
        <v>8.54364000000218</v>
      </c>
      <c r="N484">
        <f t="shared" si="47"/>
        <v>-1.8623494842588955</v>
      </c>
    </row>
    <row r="485" spans="9:14" ht="12.75">
      <c r="I485">
        <f t="shared" si="48"/>
        <v>4.629999999999946</v>
      </c>
      <c r="J485">
        <f t="shared" si="43"/>
        <v>-47.13799999999973</v>
      </c>
      <c r="K485">
        <f t="shared" si="44"/>
        <v>-13.60257999999973</v>
      </c>
      <c r="L485">
        <f t="shared" si="45"/>
        <v>-5.040809999997549</v>
      </c>
      <c r="M485">
        <f t="shared" si="46"/>
        <v>8.56177000000218</v>
      </c>
      <c r="N485">
        <f t="shared" si="47"/>
        <v>-1.698490917135608</v>
      </c>
    </row>
    <row r="486" spans="9:14" ht="12.75">
      <c r="I486">
        <f t="shared" si="48"/>
        <v>4.6399999999999455</v>
      </c>
      <c r="J486">
        <f t="shared" si="43"/>
        <v>-47.23599999999973</v>
      </c>
      <c r="K486">
        <f t="shared" si="44"/>
        <v>-14.074939999999726</v>
      </c>
      <c r="L486">
        <f t="shared" si="45"/>
        <v>-5.49503999999753</v>
      </c>
      <c r="M486">
        <f t="shared" si="46"/>
        <v>8.579900000002196</v>
      </c>
      <c r="N486">
        <f t="shared" si="47"/>
        <v>-1.5613899079908522</v>
      </c>
    </row>
    <row r="487" spans="9:14" ht="12.75">
      <c r="I487">
        <f t="shared" si="48"/>
        <v>4.649999999999945</v>
      </c>
      <c r="J487">
        <f t="shared" si="43"/>
        <v>-47.333999999999726</v>
      </c>
      <c r="K487">
        <f t="shared" si="44"/>
        <v>-14.548279999999723</v>
      </c>
      <c r="L487">
        <f t="shared" si="45"/>
        <v>-5.95024999999751</v>
      </c>
      <c r="M487">
        <f t="shared" si="46"/>
        <v>8.598030000002213</v>
      </c>
      <c r="N487">
        <f t="shared" si="47"/>
        <v>-1.4449863451125264</v>
      </c>
    </row>
    <row r="488" spans="9:14" ht="12.75">
      <c r="I488">
        <f t="shared" si="48"/>
        <v>4.659999999999945</v>
      </c>
      <c r="J488">
        <f t="shared" si="43"/>
        <v>-47.431999999999725</v>
      </c>
      <c r="K488">
        <f t="shared" si="44"/>
        <v>-15.02259999999972</v>
      </c>
      <c r="L488">
        <f t="shared" si="45"/>
        <v>-6.406439999997488</v>
      </c>
      <c r="M488">
        <f t="shared" si="46"/>
        <v>8.616160000002232</v>
      </c>
      <c r="N488">
        <f t="shared" si="47"/>
        <v>-1.3449216725678552</v>
      </c>
    </row>
    <row r="489" spans="9:14" ht="12.75">
      <c r="I489">
        <f t="shared" si="48"/>
        <v>4.669999999999945</v>
      </c>
      <c r="J489">
        <f t="shared" si="43"/>
        <v>-47.529999999999724</v>
      </c>
      <c r="K489">
        <f t="shared" si="44"/>
        <v>-15.497899999999717</v>
      </c>
      <c r="L489">
        <f t="shared" si="45"/>
        <v>-6.863609999997493</v>
      </c>
      <c r="M489">
        <f t="shared" si="46"/>
        <v>8.634290000002224</v>
      </c>
      <c r="N489">
        <f t="shared" si="47"/>
        <v>-1.257980858470306</v>
      </c>
    </row>
    <row r="490" spans="9:14" ht="12.75">
      <c r="I490">
        <f t="shared" si="48"/>
        <v>4.679999999999945</v>
      </c>
      <c r="J490">
        <f t="shared" si="43"/>
        <v>-47.62799999999972</v>
      </c>
      <c r="K490">
        <f t="shared" si="44"/>
        <v>-15.974179999999714</v>
      </c>
      <c r="L490">
        <f t="shared" si="45"/>
        <v>-7.321759999997468</v>
      </c>
      <c r="M490">
        <f t="shared" si="46"/>
        <v>8.652420000002246</v>
      </c>
      <c r="N490">
        <f t="shared" si="47"/>
        <v>-1.1817404558473972</v>
      </c>
    </row>
    <row r="491" spans="9:14" ht="12.75">
      <c r="I491">
        <f t="shared" si="48"/>
        <v>4.689999999999944</v>
      </c>
      <c r="J491">
        <f t="shared" si="43"/>
        <v>-47.72599999999972</v>
      </c>
      <c r="K491">
        <f t="shared" si="44"/>
        <v>-16.45143999999971</v>
      </c>
      <c r="L491">
        <f t="shared" si="45"/>
        <v>-7.780889999997456</v>
      </c>
      <c r="M491">
        <f t="shared" si="46"/>
        <v>8.670550000002255</v>
      </c>
      <c r="N491">
        <f t="shared" si="47"/>
        <v>-1.1143391051672868</v>
      </c>
    </row>
    <row r="492" spans="9:14" ht="12.75">
      <c r="I492">
        <f t="shared" si="48"/>
        <v>4.699999999999944</v>
      </c>
      <c r="J492">
        <f t="shared" si="43"/>
        <v>-47.82399999999972</v>
      </c>
      <c r="K492">
        <f t="shared" si="44"/>
        <v>-16.929679999999706</v>
      </c>
      <c r="L492">
        <f t="shared" si="45"/>
        <v>-8.240999999997427</v>
      </c>
      <c r="M492">
        <f t="shared" si="46"/>
        <v>8.688680000002279</v>
      </c>
      <c r="N492">
        <f t="shared" si="47"/>
        <v>-1.0543235044296797</v>
      </c>
    </row>
    <row r="493" spans="9:14" ht="12.75">
      <c r="I493">
        <f t="shared" si="48"/>
        <v>4.709999999999944</v>
      </c>
      <c r="J493">
        <f t="shared" si="43"/>
        <v>-47.92199999999972</v>
      </c>
      <c r="K493">
        <f t="shared" si="44"/>
        <v>-17.408899999999704</v>
      </c>
      <c r="L493">
        <f t="shared" si="45"/>
        <v>-8.702089999997412</v>
      </c>
      <c r="M493">
        <f t="shared" si="46"/>
        <v>8.706810000002292</v>
      </c>
      <c r="N493">
        <f t="shared" si="47"/>
        <v>-1.0005423984358794</v>
      </c>
    </row>
    <row r="494" spans="9:14" ht="12.75">
      <c r="I494">
        <f t="shared" si="48"/>
        <v>4.719999999999944</v>
      </c>
      <c r="J494">
        <f t="shared" si="43"/>
        <v>-48.01999999999972</v>
      </c>
      <c r="K494">
        <f t="shared" si="44"/>
        <v>-17.8890999999997</v>
      </c>
      <c r="L494">
        <f t="shared" si="45"/>
        <v>-9.164159999997409</v>
      </c>
      <c r="M494">
        <f t="shared" si="46"/>
        <v>8.724940000002292</v>
      </c>
      <c r="N494">
        <f t="shared" si="47"/>
        <v>-0.9520719847759924</v>
      </c>
    </row>
    <row r="495" spans="9:14" ht="12.75">
      <c r="I495">
        <f t="shared" si="48"/>
        <v>4.729999999999944</v>
      </c>
      <c r="J495">
        <f t="shared" si="43"/>
        <v>-48.11799999999972</v>
      </c>
      <c r="K495">
        <f t="shared" si="44"/>
        <v>-18.3702799999997</v>
      </c>
      <c r="L495">
        <f t="shared" si="45"/>
        <v>-9.62720999999739</v>
      </c>
      <c r="M495">
        <f t="shared" si="46"/>
        <v>8.743070000002309</v>
      </c>
      <c r="N495">
        <f t="shared" si="47"/>
        <v>-0.9081623855722144</v>
      </c>
    </row>
    <row r="496" spans="9:14" ht="12.75">
      <c r="I496">
        <f t="shared" si="48"/>
        <v>4.739999999999943</v>
      </c>
      <c r="J496">
        <f t="shared" si="43"/>
        <v>-48.21599999999972</v>
      </c>
      <c r="K496">
        <f t="shared" si="44"/>
        <v>-18.852439999999696</v>
      </c>
      <c r="L496">
        <f t="shared" si="45"/>
        <v>-10.091239999997384</v>
      </c>
      <c r="M496">
        <f t="shared" si="46"/>
        <v>8.761200000002312</v>
      </c>
      <c r="N496">
        <f t="shared" si="47"/>
        <v>-0.8681985563721191</v>
      </c>
    </row>
    <row r="497" spans="9:14" ht="12.75">
      <c r="I497">
        <f t="shared" si="48"/>
        <v>4.749999999999943</v>
      </c>
      <c r="J497">
        <f t="shared" si="43"/>
        <v>-48.313999999999716</v>
      </c>
      <c r="K497">
        <f t="shared" si="44"/>
        <v>-19.335579999999695</v>
      </c>
      <c r="L497">
        <f t="shared" si="45"/>
        <v>-10.556249999997362</v>
      </c>
      <c r="M497">
        <f t="shared" si="46"/>
        <v>8.779330000002332</v>
      </c>
      <c r="N497">
        <f t="shared" si="47"/>
        <v>-0.8316712847843245</v>
      </c>
    </row>
    <row r="498" spans="9:14" ht="12.75">
      <c r="I498">
        <f t="shared" si="48"/>
        <v>4.759999999999943</v>
      </c>
      <c r="J498">
        <f t="shared" si="43"/>
        <v>-48.411999999999715</v>
      </c>
      <c r="K498">
        <f t="shared" si="44"/>
        <v>-19.819699999999692</v>
      </c>
      <c r="L498">
        <f t="shared" si="45"/>
        <v>-11.022239999997339</v>
      </c>
      <c r="M498">
        <f t="shared" si="46"/>
        <v>8.797460000002353</v>
      </c>
      <c r="N498">
        <f t="shared" si="47"/>
        <v>-0.7981553658788483</v>
      </c>
    </row>
    <row r="499" spans="9:14" ht="12.75">
      <c r="I499">
        <f t="shared" si="48"/>
        <v>4.769999999999943</v>
      </c>
      <c r="J499">
        <f t="shared" si="43"/>
        <v>-48.509999999999714</v>
      </c>
      <c r="K499">
        <f t="shared" si="44"/>
        <v>-20.304799999999688</v>
      </c>
      <c r="L499">
        <f t="shared" si="45"/>
        <v>-11.489209999997328</v>
      </c>
      <c r="M499">
        <f t="shared" si="46"/>
        <v>8.81559000000236</v>
      </c>
      <c r="N499">
        <f t="shared" si="47"/>
        <v>-0.7672929644426736</v>
      </c>
    </row>
    <row r="500" spans="9:14" ht="12.75">
      <c r="I500">
        <f t="shared" si="48"/>
        <v>4.7799999999999425</v>
      </c>
      <c r="J500">
        <f t="shared" si="43"/>
        <v>-48.60799999999971</v>
      </c>
      <c r="K500">
        <f t="shared" si="44"/>
        <v>-20.790879999999685</v>
      </c>
      <c r="L500">
        <f t="shared" si="45"/>
        <v>-11.957159999997316</v>
      </c>
      <c r="M500">
        <f t="shared" si="46"/>
        <v>8.83372000000237</v>
      </c>
      <c r="N500">
        <f t="shared" si="47"/>
        <v>-0.7387807807208695</v>
      </c>
    </row>
    <row r="501" spans="9:14" ht="12.75">
      <c r="I501">
        <f t="shared" si="48"/>
        <v>4.789999999999942</v>
      </c>
      <c r="J501">
        <f t="shared" si="43"/>
        <v>-48.70599999999971</v>
      </c>
      <c r="K501">
        <f t="shared" si="44"/>
        <v>-21.27793999999968</v>
      </c>
      <c r="L501">
        <f t="shared" si="45"/>
        <v>-12.426089999997302</v>
      </c>
      <c r="M501">
        <f t="shared" si="46"/>
        <v>8.85185000000238</v>
      </c>
      <c r="N501">
        <f t="shared" si="47"/>
        <v>-0.712360042459398</v>
      </c>
    </row>
    <row r="502" spans="9:14" ht="12.75">
      <c r="I502">
        <f t="shared" si="48"/>
        <v>4.799999999999942</v>
      </c>
      <c r="J502">
        <f t="shared" si="43"/>
        <v>-48.80399999999971</v>
      </c>
      <c r="K502">
        <f t="shared" si="44"/>
        <v>-21.76597999999968</v>
      </c>
      <c r="L502">
        <f t="shared" si="45"/>
        <v>-12.895999999997287</v>
      </c>
      <c r="M502">
        <f t="shared" si="46"/>
        <v>8.869980000002393</v>
      </c>
      <c r="N502">
        <f t="shared" si="47"/>
        <v>-0.6878086228291144</v>
      </c>
    </row>
    <row r="503" spans="9:14" ht="12.75">
      <c r="I503">
        <f t="shared" si="48"/>
        <v>4.809999999999942</v>
      </c>
      <c r="J503">
        <f t="shared" si="43"/>
        <v>-48.90199999999971</v>
      </c>
      <c r="K503">
        <f t="shared" si="44"/>
        <v>-22.254999999999676</v>
      </c>
      <c r="L503">
        <f t="shared" si="45"/>
        <v>-13.36688999999727</v>
      </c>
      <c r="M503">
        <f t="shared" si="46"/>
        <v>8.888110000002406</v>
      </c>
      <c r="N503">
        <f t="shared" si="47"/>
        <v>-0.6649347754043178</v>
      </c>
    </row>
    <row r="504" spans="9:14" ht="12.75">
      <c r="I504">
        <f t="shared" si="48"/>
        <v>4.819999999999942</v>
      </c>
      <c r="J504">
        <f t="shared" si="43"/>
        <v>-48.99999999999971</v>
      </c>
      <c r="K504">
        <f t="shared" si="44"/>
        <v>-22.744999999999674</v>
      </c>
      <c r="L504">
        <f t="shared" si="45"/>
        <v>-13.83875999999725</v>
      </c>
      <c r="M504">
        <f t="shared" si="46"/>
        <v>8.906240000002423</v>
      </c>
      <c r="N504">
        <f t="shared" si="47"/>
        <v>-0.64357211195253</v>
      </c>
    </row>
    <row r="505" spans="9:14" ht="12.75">
      <c r="I505">
        <f t="shared" si="48"/>
        <v>4.8299999999999415</v>
      </c>
      <c r="J505">
        <f t="shared" si="43"/>
        <v>-49.09799999999971</v>
      </c>
      <c r="K505">
        <f t="shared" si="44"/>
        <v>-23.23597999999967</v>
      </c>
      <c r="L505">
        <f t="shared" si="45"/>
        <v>-14.311609999997245</v>
      </c>
      <c r="M505">
        <f t="shared" si="46"/>
        <v>8.924370000002426</v>
      </c>
      <c r="N505">
        <f t="shared" si="47"/>
        <v>-0.6235755446105745</v>
      </c>
    </row>
    <row r="506" spans="9:14" ht="12.75">
      <c r="I506">
        <f t="shared" si="48"/>
        <v>4.839999999999941</v>
      </c>
      <c r="J506">
        <f t="shared" si="43"/>
        <v>-49.19599999999971</v>
      </c>
      <c r="K506">
        <f t="shared" si="44"/>
        <v>-23.72793999999967</v>
      </c>
      <c r="L506">
        <f t="shared" si="45"/>
        <v>-14.785439999997223</v>
      </c>
      <c r="M506">
        <f t="shared" si="46"/>
        <v>8.942500000002447</v>
      </c>
      <c r="N506">
        <f t="shared" si="47"/>
        <v>-0.6048179830971636</v>
      </c>
    </row>
    <row r="507" spans="9:14" ht="12.75">
      <c r="I507">
        <f t="shared" si="48"/>
        <v>4.849999999999941</v>
      </c>
      <c r="J507">
        <f t="shared" si="43"/>
        <v>-49.293999999999706</v>
      </c>
      <c r="K507">
        <f t="shared" si="44"/>
        <v>-24.220879999999667</v>
      </c>
      <c r="L507">
        <f t="shared" si="45"/>
        <v>-15.260249999997214</v>
      </c>
      <c r="M507">
        <f t="shared" si="46"/>
        <v>8.960630000002453</v>
      </c>
      <c r="N507">
        <f t="shared" si="47"/>
        <v>-0.5871876279880139</v>
      </c>
    </row>
    <row r="508" spans="9:14" ht="12.75">
      <c r="I508">
        <f t="shared" si="48"/>
        <v>4.859999999999941</v>
      </c>
      <c r="J508">
        <f t="shared" si="43"/>
        <v>-49.391999999999705</v>
      </c>
      <c r="K508">
        <f t="shared" si="44"/>
        <v>-24.714799999999663</v>
      </c>
      <c r="L508">
        <f t="shared" si="45"/>
        <v>-15.736039999997203</v>
      </c>
      <c r="M508">
        <f t="shared" si="46"/>
        <v>8.97876000000246</v>
      </c>
      <c r="N508">
        <f t="shared" si="47"/>
        <v>-0.5705857382164798</v>
      </c>
    </row>
    <row r="509" spans="9:14" ht="12.75">
      <c r="I509">
        <f t="shared" si="48"/>
        <v>4.869999999999941</v>
      </c>
      <c r="J509">
        <f t="shared" si="43"/>
        <v>-49.489999999999704</v>
      </c>
      <c r="K509">
        <f t="shared" si="44"/>
        <v>-25.20969999999966</v>
      </c>
      <c r="L509">
        <f t="shared" si="45"/>
        <v>-16.212809999997162</v>
      </c>
      <c r="M509">
        <f t="shared" si="46"/>
        <v>8.996890000002498</v>
      </c>
      <c r="N509">
        <f t="shared" si="47"/>
        <v>-0.5549247786166662</v>
      </c>
    </row>
    <row r="510" spans="9:14" ht="12.75">
      <c r="I510">
        <f t="shared" si="48"/>
        <v>4.87999999999994</v>
      </c>
      <c r="J510">
        <f t="shared" si="43"/>
        <v>-49.5879999999997</v>
      </c>
      <c r="K510">
        <f t="shared" si="44"/>
        <v>-25.705579999999657</v>
      </c>
      <c r="L510">
        <f t="shared" si="45"/>
        <v>-16.69055999999715</v>
      </c>
      <c r="M510">
        <f t="shared" si="46"/>
        <v>9.015020000002508</v>
      </c>
      <c r="N510">
        <f t="shared" si="47"/>
        <v>-0.5401268741135138</v>
      </c>
    </row>
    <row r="511" spans="9:14" ht="12.75">
      <c r="I511">
        <f t="shared" si="48"/>
        <v>4.88999999999994</v>
      </c>
      <c r="J511">
        <f t="shared" si="43"/>
        <v>-49.6859999999997</v>
      </c>
      <c r="K511">
        <f t="shared" si="44"/>
        <v>-26.202439999999655</v>
      </c>
      <c r="L511">
        <f t="shared" si="45"/>
        <v>-17.169289999997147</v>
      </c>
      <c r="M511">
        <f t="shared" si="46"/>
        <v>9.033150000002507</v>
      </c>
      <c r="N511">
        <f t="shared" si="47"/>
        <v>-0.5261225129288403</v>
      </c>
    </row>
    <row r="512" spans="9:14" ht="12.75">
      <c r="I512">
        <f t="shared" si="48"/>
        <v>4.89999999999994</v>
      </c>
      <c r="J512">
        <f t="shared" si="43"/>
        <v>-49.7839999999997</v>
      </c>
      <c r="K512">
        <f t="shared" si="44"/>
        <v>-26.70027999999965</v>
      </c>
      <c r="L512">
        <f t="shared" si="45"/>
        <v>-17.64899999999713</v>
      </c>
      <c r="M512">
        <f t="shared" si="46"/>
        <v>9.05128000000252</v>
      </c>
      <c r="N512">
        <f t="shared" si="47"/>
        <v>-0.5128494532270379</v>
      </c>
    </row>
    <row r="513" spans="9:14" ht="12.75">
      <c r="I513">
        <f t="shared" si="48"/>
        <v>4.90999999999994</v>
      </c>
      <c r="J513">
        <f t="shared" si="43"/>
        <v>-49.8819999999997</v>
      </c>
      <c r="K513">
        <f t="shared" si="44"/>
        <v>-27.19909999999965</v>
      </c>
      <c r="L513">
        <f t="shared" si="45"/>
        <v>-18.129689999997098</v>
      </c>
      <c r="M513">
        <f t="shared" si="46"/>
        <v>9.069410000002552</v>
      </c>
      <c r="N513">
        <f t="shared" si="47"/>
        <v>-0.5002517969145641</v>
      </c>
    </row>
    <row r="514" spans="9:14" ht="12.75">
      <c r="I514">
        <f t="shared" si="48"/>
        <v>4.9199999999999395</v>
      </c>
      <c r="J514">
        <f t="shared" si="43"/>
        <v>-49.9799999999997</v>
      </c>
      <c r="K514">
        <f t="shared" si="44"/>
        <v>-27.698899999999647</v>
      </c>
      <c r="L514">
        <f t="shared" si="45"/>
        <v>-18.61135999999709</v>
      </c>
      <c r="M514">
        <f t="shared" si="46"/>
        <v>9.087540000002555</v>
      </c>
      <c r="N514">
        <f t="shared" si="47"/>
        <v>-0.4882792015201455</v>
      </c>
    </row>
    <row r="515" spans="9:14" ht="12.75">
      <c r="I515">
        <f t="shared" si="48"/>
        <v>4.929999999999939</v>
      </c>
      <c r="J515">
        <f t="shared" si="43"/>
        <v>-50.0779999999997</v>
      </c>
      <c r="K515">
        <f t="shared" si="44"/>
        <v>-28.199679999999642</v>
      </c>
      <c r="L515">
        <f t="shared" si="45"/>
        <v>-19.094009999997084</v>
      </c>
      <c r="M515">
        <f t="shared" si="46"/>
        <v>9.105670000002558</v>
      </c>
      <c r="N515">
        <f t="shared" si="47"/>
        <v>-0.4768862067215817</v>
      </c>
    </row>
    <row r="516" spans="9:14" ht="12.75">
      <c r="I516">
        <f t="shared" si="48"/>
        <v>4.939999999999939</v>
      </c>
      <c r="J516">
        <f t="shared" si="43"/>
        <v>-50.175999999999696</v>
      </c>
      <c r="K516">
        <f t="shared" si="44"/>
        <v>-28.70143999999964</v>
      </c>
      <c r="L516">
        <f t="shared" si="45"/>
        <v>-19.577639999997047</v>
      </c>
      <c r="M516">
        <f t="shared" si="46"/>
        <v>9.123800000002593</v>
      </c>
      <c r="N516">
        <f t="shared" si="47"/>
        <v>-0.46603165652264367</v>
      </c>
    </row>
    <row r="517" spans="9:14" ht="12.75">
      <c r="I517">
        <f t="shared" si="48"/>
        <v>4.949999999999939</v>
      </c>
      <c r="J517">
        <f t="shared" si="43"/>
        <v>-50.273999999999695</v>
      </c>
      <c r="K517">
        <f t="shared" si="44"/>
        <v>-29.204179999999635</v>
      </c>
      <c r="L517">
        <f t="shared" si="45"/>
        <v>-20.062249999997036</v>
      </c>
      <c r="M517">
        <f t="shared" si="46"/>
        <v>9.1419300000026</v>
      </c>
      <c r="N517">
        <f t="shared" si="47"/>
        <v>-0.4556782015977246</v>
      </c>
    </row>
    <row r="518" spans="9:14" ht="12.75">
      <c r="I518">
        <f t="shared" si="48"/>
        <v>4.959999999999939</v>
      </c>
      <c r="J518">
        <f aca="true" t="shared" si="49" ref="J518:J581">J517+gravity*deltat</f>
        <v>-50.371999999999694</v>
      </c>
      <c r="K518">
        <f aca="true" t="shared" si="50" ref="K518:K581">K517+J518*deltat</f>
        <v>-29.707899999999633</v>
      </c>
      <c r="L518">
        <f aca="true" t="shared" si="51" ref="L518:L581">Ho+Vo*I518+0.5*gravity*I518^2</f>
        <v>-20.547839999997024</v>
      </c>
      <c r="M518">
        <f t="shared" si="46"/>
        <v>9.16006000000261</v>
      </c>
      <c r="N518">
        <f t="shared" si="47"/>
        <v>-0.4457918691212281</v>
      </c>
    </row>
    <row r="519" spans="9:14" ht="12.75">
      <c r="I519">
        <f t="shared" si="48"/>
        <v>4.9699999999999385</v>
      </c>
      <c r="J519">
        <f t="shared" si="49"/>
        <v>-50.46999999999969</v>
      </c>
      <c r="K519">
        <f t="shared" si="50"/>
        <v>-30.21259999999963</v>
      </c>
      <c r="L519">
        <f t="shared" si="51"/>
        <v>-21.034409999997024</v>
      </c>
      <c r="M519">
        <f t="shared" si="46"/>
        <v>9.178190000002605</v>
      </c>
      <c r="N519">
        <f t="shared" si="47"/>
        <v>-0.43634168964111203</v>
      </c>
    </row>
    <row r="520" spans="9:14" ht="12.75">
      <c r="I520">
        <f t="shared" si="48"/>
        <v>4.979999999999938</v>
      </c>
      <c r="J520">
        <f t="shared" si="49"/>
        <v>-50.56799999999969</v>
      </c>
      <c r="K520">
        <f t="shared" si="50"/>
        <v>-30.718279999999627</v>
      </c>
      <c r="L520">
        <f t="shared" si="51"/>
        <v>-21.521959999996994</v>
      </c>
      <c r="M520">
        <f t="shared" si="46"/>
        <v>9.196320000002633</v>
      </c>
      <c r="N520">
        <f t="shared" si="47"/>
        <v>-0.42729937236217874</v>
      </c>
    </row>
    <row r="521" spans="9:14" ht="12.75">
      <c r="I521">
        <f t="shared" si="48"/>
        <v>4.989999999999938</v>
      </c>
      <c r="J521">
        <f t="shared" si="49"/>
        <v>-50.66599999999969</v>
      </c>
      <c r="K521">
        <f t="shared" si="50"/>
        <v>-31.224939999999624</v>
      </c>
      <c r="L521">
        <f t="shared" si="51"/>
        <v>-22.010489999996977</v>
      </c>
      <c r="M521">
        <f aca="true" t="shared" si="52" ref="M521:M584">L521-K521</f>
        <v>9.214450000002646</v>
      </c>
      <c r="N521">
        <f aca="true" t="shared" si="53" ref="N521:N584">M521/L521</f>
        <v>-0.41863902166666495</v>
      </c>
    </row>
    <row r="522" spans="9:14" ht="12.75">
      <c r="I522">
        <f t="shared" si="48"/>
        <v>4.999999999999938</v>
      </c>
      <c r="J522">
        <f t="shared" si="49"/>
        <v>-50.76399999999969</v>
      </c>
      <c r="K522">
        <f t="shared" si="50"/>
        <v>-31.732579999999622</v>
      </c>
      <c r="L522">
        <f t="shared" si="51"/>
        <v>-22.49999999999696</v>
      </c>
      <c r="M522">
        <f t="shared" si="52"/>
        <v>9.232580000002663</v>
      </c>
      <c r="N522">
        <f t="shared" si="53"/>
        <v>-0.4103368888890627</v>
      </c>
    </row>
    <row r="523" spans="9:14" ht="12.75">
      <c r="I523">
        <f t="shared" si="48"/>
        <v>5.009999999999938</v>
      </c>
      <c r="J523">
        <f t="shared" si="49"/>
        <v>-50.86199999999969</v>
      </c>
      <c r="K523">
        <f t="shared" si="50"/>
        <v>-32.241199999999615</v>
      </c>
      <c r="L523">
        <f t="shared" si="51"/>
        <v>-22.990489999996953</v>
      </c>
      <c r="M523">
        <f t="shared" si="52"/>
        <v>9.250710000002663</v>
      </c>
      <c r="N523">
        <f t="shared" si="53"/>
        <v>-0.4023711543339828</v>
      </c>
    </row>
    <row r="524" spans="9:14" ht="12.75">
      <c r="I524">
        <f t="shared" si="48"/>
        <v>5.019999999999937</v>
      </c>
      <c r="J524">
        <f t="shared" si="49"/>
        <v>-50.95999999999969</v>
      </c>
      <c r="K524">
        <f t="shared" si="50"/>
        <v>-32.750799999999614</v>
      </c>
      <c r="L524">
        <f t="shared" si="51"/>
        <v>-23.48195999999693</v>
      </c>
      <c r="M524">
        <f t="shared" si="52"/>
        <v>9.268840000002683</v>
      </c>
      <c r="N524">
        <f t="shared" si="53"/>
        <v>-0.394721735323793</v>
      </c>
    </row>
    <row r="525" spans="9:14" ht="12.75">
      <c r="I525">
        <f t="shared" si="48"/>
        <v>5.029999999999937</v>
      </c>
      <c r="J525">
        <f t="shared" si="49"/>
        <v>-51.05799999999969</v>
      </c>
      <c r="K525">
        <f t="shared" si="50"/>
        <v>-33.26137999999961</v>
      </c>
      <c r="L525">
        <f t="shared" si="51"/>
        <v>-23.974409999996922</v>
      </c>
      <c r="M525">
        <f t="shared" si="52"/>
        <v>9.28697000000269</v>
      </c>
      <c r="N525">
        <f t="shared" si="53"/>
        <v>-0.38737011672044824</v>
      </c>
    </row>
    <row r="526" spans="9:14" ht="12.75">
      <c r="I526">
        <f t="shared" si="48"/>
        <v>5.039999999999937</v>
      </c>
      <c r="J526">
        <f t="shared" si="49"/>
        <v>-51.155999999999686</v>
      </c>
      <c r="K526">
        <f t="shared" si="50"/>
        <v>-33.77293999999961</v>
      </c>
      <c r="L526">
        <f t="shared" si="51"/>
        <v>-24.467839999996897</v>
      </c>
      <c r="M526">
        <f t="shared" si="52"/>
        <v>9.30510000000271</v>
      </c>
      <c r="N526">
        <f t="shared" si="53"/>
        <v>-0.3802992009104151</v>
      </c>
    </row>
    <row r="527" spans="9:14" ht="12.75">
      <c r="I527">
        <f t="shared" si="48"/>
        <v>5.049999999999937</v>
      </c>
      <c r="J527">
        <f t="shared" si="49"/>
        <v>-51.253999999999685</v>
      </c>
      <c r="K527">
        <f t="shared" si="50"/>
        <v>-34.2854799999996</v>
      </c>
      <c r="L527">
        <f t="shared" si="51"/>
        <v>-24.962249999996885</v>
      </c>
      <c r="M527">
        <f t="shared" si="52"/>
        <v>9.323230000002717</v>
      </c>
      <c r="N527">
        <f t="shared" si="53"/>
        <v>-0.37349317469394305</v>
      </c>
    </row>
    <row r="528" spans="9:14" ht="12.75">
      <c r="I528">
        <f aca="true" t="shared" si="54" ref="I528:I591">I527+deltat</f>
        <v>5.0599999999999365</v>
      </c>
      <c r="J528">
        <f t="shared" si="49"/>
        <v>-51.351999999999684</v>
      </c>
      <c r="K528">
        <f t="shared" si="50"/>
        <v>-34.7989999999996</v>
      </c>
      <c r="L528">
        <f t="shared" si="51"/>
        <v>-25.457639999996857</v>
      </c>
      <c r="M528">
        <f t="shared" si="52"/>
        <v>9.341360000002744</v>
      </c>
      <c r="N528">
        <f t="shared" si="53"/>
        <v>-0.36693739089734545</v>
      </c>
    </row>
    <row r="529" spans="9:14" ht="12.75">
      <c r="I529">
        <f t="shared" si="54"/>
        <v>5.069999999999936</v>
      </c>
      <c r="J529">
        <f t="shared" si="49"/>
        <v>-51.44999999999968</v>
      </c>
      <c r="K529">
        <f t="shared" si="50"/>
        <v>-35.3134999999996</v>
      </c>
      <c r="L529">
        <f t="shared" si="51"/>
        <v>-25.954009999996856</v>
      </c>
      <c r="M529">
        <f t="shared" si="52"/>
        <v>9.359490000002744</v>
      </c>
      <c r="N529">
        <f t="shared" si="53"/>
        <v>-0.3606182628427699</v>
      </c>
    </row>
    <row r="530" spans="9:14" ht="12.75">
      <c r="I530">
        <f t="shared" si="54"/>
        <v>5.079999999999936</v>
      </c>
      <c r="J530">
        <f t="shared" si="49"/>
        <v>-51.54799999999968</v>
      </c>
      <c r="K530">
        <f t="shared" si="50"/>
        <v>-35.828979999999596</v>
      </c>
      <c r="L530">
        <f t="shared" si="51"/>
        <v>-26.451359999996825</v>
      </c>
      <c r="M530">
        <f t="shared" si="52"/>
        <v>9.377620000002771</v>
      </c>
      <c r="N530">
        <f t="shared" si="53"/>
        <v>-0.3545231700753344</v>
      </c>
    </row>
    <row r="531" spans="9:14" ht="12.75">
      <c r="I531">
        <f t="shared" si="54"/>
        <v>5.089999999999936</v>
      </c>
      <c r="J531">
        <f t="shared" si="49"/>
        <v>-51.64599999999968</v>
      </c>
      <c r="K531">
        <f t="shared" si="50"/>
        <v>-36.34543999999959</v>
      </c>
      <c r="L531">
        <f t="shared" si="51"/>
        <v>-26.949689999996806</v>
      </c>
      <c r="M531">
        <f t="shared" si="52"/>
        <v>9.395750000002785</v>
      </c>
      <c r="N531">
        <f t="shared" si="53"/>
        <v>-0.3486403739710512</v>
      </c>
    </row>
    <row r="532" spans="9:14" ht="12.75">
      <c r="I532">
        <f t="shared" si="54"/>
        <v>5.099999999999936</v>
      </c>
      <c r="J532">
        <f t="shared" si="49"/>
        <v>-51.74399999999968</v>
      </c>
      <c r="K532">
        <f t="shared" si="50"/>
        <v>-36.862879999999585</v>
      </c>
      <c r="L532">
        <f t="shared" si="51"/>
        <v>-27.4489999999968</v>
      </c>
      <c r="M532">
        <f t="shared" si="52"/>
        <v>9.413880000002784</v>
      </c>
      <c r="N532">
        <f t="shared" si="53"/>
        <v>-0.34295894203810273</v>
      </c>
    </row>
    <row r="533" spans="9:14" ht="12.75">
      <c r="I533">
        <f t="shared" si="54"/>
        <v>5.1099999999999355</v>
      </c>
      <c r="J533">
        <f t="shared" si="49"/>
        <v>-51.84199999999968</v>
      </c>
      <c r="K533">
        <f t="shared" si="50"/>
        <v>-37.381299999999584</v>
      </c>
      <c r="L533">
        <f t="shared" si="51"/>
        <v>-27.94928999999678</v>
      </c>
      <c r="M533">
        <f t="shared" si="52"/>
        <v>9.432010000002805</v>
      </c>
      <c r="N533">
        <f t="shared" si="53"/>
        <v>-0.33746867988431517</v>
      </c>
    </row>
    <row r="534" spans="9:14" ht="12.75">
      <c r="I534">
        <f t="shared" si="54"/>
        <v>5.119999999999935</v>
      </c>
      <c r="J534">
        <f t="shared" si="49"/>
        <v>-51.93999999999968</v>
      </c>
      <c r="K534">
        <f t="shared" si="50"/>
        <v>-37.90069999999958</v>
      </c>
      <c r="L534">
        <f t="shared" si="51"/>
        <v>-28.450559999996756</v>
      </c>
      <c r="M534">
        <f t="shared" si="52"/>
        <v>9.450140000002826</v>
      </c>
      <c r="N534">
        <f t="shared" si="53"/>
        <v>-0.3321600699600958</v>
      </c>
    </row>
    <row r="535" spans="9:14" ht="12.75">
      <c r="I535">
        <f t="shared" si="54"/>
        <v>5.129999999999935</v>
      </c>
      <c r="J535">
        <f t="shared" si="49"/>
        <v>-52.03799999999968</v>
      </c>
      <c r="K535">
        <f t="shared" si="50"/>
        <v>-38.42107999999958</v>
      </c>
      <c r="L535">
        <f t="shared" si="51"/>
        <v>-28.95280999999673</v>
      </c>
      <c r="M535">
        <f t="shared" si="52"/>
        <v>9.468270000002846</v>
      </c>
      <c r="N535">
        <f t="shared" si="53"/>
        <v>-0.32702421630245615</v>
      </c>
    </row>
    <row r="536" spans="9:14" ht="12.75">
      <c r="I536">
        <f t="shared" si="54"/>
        <v>5.139999999999935</v>
      </c>
      <c r="J536">
        <f t="shared" si="49"/>
        <v>-52.135999999999676</v>
      </c>
      <c r="K536">
        <f t="shared" si="50"/>
        <v>-38.94243999999957</v>
      </c>
      <c r="L536">
        <f t="shared" si="51"/>
        <v>-29.456039999996733</v>
      </c>
      <c r="M536">
        <f t="shared" si="52"/>
        <v>9.486400000002838</v>
      </c>
      <c r="N536">
        <f t="shared" si="53"/>
        <v>-0.32205279460524533</v>
      </c>
    </row>
    <row r="537" spans="9:14" ht="12.75">
      <c r="I537">
        <f t="shared" si="54"/>
        <v>5.149999999999935</v>
      </c>
      <c r="J537">
        <f t="shared" si="49"/>
        <v>-52.233999999999675</v>
      </c>
      <c r="K537">
        <f t="shared" si="50"/>
        <v>-39.46477999999957</v>
      </c>
      <c r="L537">
        <f t="shared" si="51"/>
        <v>-29.960249999996705</v>
      </c>
      <c r="M537">
        <f t="shared" si="52"/>
        <v>9.504530000002866</v>
      </c>
      <c r="N537">
        <f t="shared" si="53"/>
        <v>-0.31723800702610666</v>
      </c>
    </row>
    <row r="538" spans="9:14" ht="12.75">
      <c r="I538">
        <f t="shared" si="54"/>
        <v>5.159999999999934</v>
      </c>
      <c r="J538">
        <f t="shared" si="49"/>
        <v>-52.331999999999674</v>
      </c>
      <c r="K538">
        <f t="shared" si="50"/>
        <v>-39.98809999999957</v>
      </c>
      <c r="L538">
        <f t="shared" si="51"/>
        <v>-30.465439999996704</v>
      </c>
      <c r="M538">
        <f t="shared" si="52"/>
        <v>9.522660000002865</v>
      </c>
      <c r="N538">
        <f t="shared" si="53"/>
        <v>-0.3125725412140411</v>
      </c>
    </row>
    <row r="539" spans="9:14" ht="12.75">
      <c r="I539">
        <f t="shared" si="54"/>
        <v>5.169999999999934</v>
      </c>
      <c r="J539">
        <f t="shared" si="49"/>
        <v>-52.42999999999967</v>
      </c>
      <c r="K539">
        <f t="shared" si="50"/>
        <v>-40.512399999999566</v>
      </c>
      <c r="L539">
        <f t="shared" si="51"/>
        <v>-30.971609999996673</v>
      </c>
      <c r="M539">
        <f t="shared" si="52"/>
        <v>9.540790000002893</v>
      </c>
      <c r="N539">
        <f t="shared" si="53"/>
        <v>-0.3080495331047988</v>
      </c>
    </row>
    <row r="540" spans="9:14" ht="12.75">
      <c r="I540">
        <f t="shared" si="54"/>
        <v>5.179999999999934</v>
      </c>
      <c r="J540">
        <f t="shared" si="49"/>
        <v>-52.52799999999967</v>
      </c>
      <c r="K540">
        <f t="shared" si="50"/>
        <v>-41.03767999999956</v>
      </c>
      <c r="L540">
        <f t="shared" si="51"/>
        <v>-31.47875999999667</v>
      </c>
      <c r="M540">
        <f t="shared" si="52"/>
        <v>9.558920000002892</v>
      </c>
      <c r="N540">
        <f t="shared" si="53"/>
        <v>-0.3036625330859254</v>
      </c>
    </row>
    <row r="541" spans="9:14" ht="12.75">
      <c r="I541">
        <f t="shared" si="54"/>
        <v>5.189999999999934</v>
      </c>
      <c r="J541">
        <f t="shared" si="49"/>
        <v>-52.62599999999967</v>
      </c>
      <c r="K541">
        <f t="shared" si="50"/>
        <v>-41.563939999999555</v>
      </c>
      <c r="L541">
        <f t="shared" si="51"/>
        <v>-31.986889999996635</v>
      </c>
      <c r="M541">
        <f t="shared" si="52"/>
        <v>9.57705000000292</v>
      </c>
      <c r="N541">
        <f t="shared" si="53"/>
        <v>-0.29940547518073585</v>
      </c>
    </row>
    <row r="542" spans="9:14" ht="12.75">
      <c r="I542">
        <f t="shared" si="54"/>
        <v>5.199999999999934</v>
      </c>
      <c r="J542">
        <f t="shared" si="49"/>
        <v>-52.72399999999967</v>
      </c>
      <c r="K542">
        <f t="shared" si="50"/>
        <v>-42.091179999999554</v>
      </c>
      <c r="L542">
        <f t="shared" si="51"/>
        <v>-32.49599999999663</v>
      </c>
      <c r="M542">
        <f t="shared" si="52"/>
        <v>9.595180000002927</v>
      </c>
      <c r="N542">
        <f t="shared" si="53"/>
        <v>-0.2952726489415289</v>
      </c>
    </row>
    <row r="543" spans="9:14" ht="12.75">
      <c r="I543">
        <f t="shared" si="54"/>
        <v>5.209999999999933</v>
      </c>
      <c r="J543">
        <f t="shared" si="49"/>
        <v>-52.82199999999967</v>
      </c>
      <c r="K543">
        <f t="shared" si="50"/>
        <v>-42.61939999999955</v>
      </c>
      <c r="L543">
        <f t="shared" si="51"/>
        <v>-33.00608999999662</v>
      </c>
      <c r="M543">
        <f t="shared" si="52"/>
        <v>9.613310000002933</v>
      </c>
      <c r="N543">
        <f t="shared" si="53"/>
        <v>-0.29125867377820025</v>
      </c>
    </row>
    <row r="544" spans="9:14" ht="12.75">
      <c r="I544">
        <f t="shared" si="54"/>
        <v>5.219999999999933</v>
      </c>
      <c r="J544">
        <f t="shared" si="49"/>
        <v>-52.91999999999967</v>
      </c>
      <c r="K544">
        <f t="shared" si="50"/>
        <v>-43.14859999999955</v>
      </c>
      <c r="L544">
        <f t="shared" si="51"/>
        <v>-33.51715999999658</v>
      </c>
      <c r="M544">
        <f t="shared" si="52"/>
        <v>9.631440000002968</v>
      </c>
      <c r="N544">
        <f t="shared" si="53"/>
        <v>-0.28735847547954396</v>
      </c>
    </row>
    <row r="545" spans="9:14" ht="12.75">
      <c r="I545">
        <f t="shared" si="54"/>
        <v>5.229999999999933</v>
      </c>
      <c r="J545">
        <f t="shared" si="49"/>
        <v>-53.01799999999967</v>
      </c>
      <c r="K545">
        <f t="shared" si="50"/>
        <v>-43.67877999999954</v>
      </c>
      <c r="L545">
        <f t="shared" si="51"/>
        <v>-34.02920999999657</v>
      </c>
      <c r="M545">
        <f t="shared" si="52"/>
        <v>9.649570000002974</v>
      </c>
      <c r="N545">
        <f t="shared" si="53"/>
        <v>-0.28356726471181515</v>
      </c>
    </row>
    <row r="546" spans="9:14" ht="12.75">
      <c r="I546">
        <f t="shared" si="54"/>
        <v>5.239999999999933</v>
      </c>
      <c r="J546">
        <f t="shared" si="49"/>
        <v>-53.115999999999666</v>
      </c>
      <c r="K546">
        <f t="shared" si="50"/>
        <v>-44.20993999999954</v>
      </c>
      <c r="L546">
        <f t="shared" si="51"/>
        <v>-34.54223999999655</v>
      </c>
      <c r="M546">
        <f t="shared" si="52"/>
        <v>9.667700000002988</v>
      </c>
      <c r="N546">
        <f t="shared" si="53"/>
        <v>-0.2798805173029877</v>
      </c>
    </row>
    <row r="547" spans="9:14" ht="12.75">
      <c r="I547">
        <f t="shared" si="54"/>
        <v>5.2499999999999325</v>
      </c>
      <c r="J547">
        <f t="shared" si="49"/>
        <v>-53.213999999999665</v>
      </c>
      <c r="K547">
        <f t="shared" si="50"/>
        <v>-44.74207999999954</v>
      </c>
      <c r="L547">
        <f t="shared" si="51"/>
        <v>-35.05624999999654</v>
      </c>
      <c r="M547">
        <f t="shared" si="52"/>
        <v>9.685830000003001</v>
      </c>
      <c r="N547">
        <f t="shared" si="53"/>
        <v>-0.2762939561420277</v>
      </c>
    </row>
    <row r="548" spans="9:14" ht="12.75">
      <c r="I548">
        <f t="shared" si="54"/>
        <v>5.259999999999932</v>
      </c>
      <c r="J548">
        <f t="shared" si="49"/>
        <v>-53.311999999999664</v>
      </c>
      <c r="K548">
        <f t="shared" si="50"/>
        <v>-45.275199999999536</v>
      </c>
      <c r="L548">
        <f t="shared" si="51"/>
        <v>-35.57123999999652</v>
      </c>
      <c r="M548">
        <f t="shared" si="52"/>
        <v>9.703960000003015</v>
      </c>
      <c r="N548">
        <f t="shared" si="53"/>
        <v>-0.2728035345409371</v>
      </c>
    </row>
    <row r="549" spans="9:14" ht="12.75">
      <c r="I549">
        <f t="shared" si="54"/>
        <v>5.269999999999932</v>
      </c>
      <c r="J549">
        <f t="shared" si="49"/>
        <v>-53.40999999999966</v>
      </c>
      <c r="K549">
        <f t="shared" si="50"/>
        <v>-45.80929999999953</v>
      </c>
      <c r="L549">
        <f t="shared" si="51"/>
        <v>-36.0872099999965</v>
      </c>
      <c r="M549">
        <f t="shared" si="52"/>
        <v>9.722090000003028</v>
      </c>
      <c r="N549">
        <f t="shared" si="53"/>
        <v>-0.26940542092347874</v>
      </c>
    </row>
    <row r="550" spans="9:14" ht="12.75">
      <c r="I550">
        <f t="shared" si="54"/>
        <v>5.279999999999932</v>
      </c>
      <c r="J550">
        <f t="shared" si="49"/>
        <v>-53.50799999999966</v>
      </c>
      <c r="K550">
        <f t="shared" si="50"/>
        <v>-46.344379999999525</v>
      </c>
      <c r="L550">
        <f t="shared" si="51"/>
        <v>-36.60415999999648</v>
      </c>
      <c r="M550">
        <f t="shared" si="52"/>
        <v>9.740220000003042</v>
      </c>
      <c r="N550">
        <f t="shared" si="53"/>
        <v>-0.2660959847187854</v>
      </c>
    </row>
    <row r="551" spans="9:14" ht="12.75">
      <c r="I551">
        <f t="shared" si="54"/>
        <v>5.289999999999932</v>
      </c>
      <c r="J551">
        <f t="shared" si="49"/>
        <v>-53.60599999999966</v>
      </c>
      <c r="K551">
        <f t="shared" si="50"/>
        <v>-46.880439999999524</v>
      </c>
      <c r="L551">
        <f t="shared" si="51"/>
        <v>-37.12208999999646</v>
      </c>
      <c r="M551">
        <f t="shared" si="52"/>
        <v>9.758350000003063</v>
      </c>
      <c r="N551">
        <f t="shared" si="53"/>
        <v>-0.26287178335066785</v>
      </c>
    </row>
    <row r="552" spans="9:14" ht="12.75">
      <c r="I552">
        <f t="shared" si="54"/>
        <v>5.299999999999931</v>
      </c>
      <c r="J552">
        <f t="shared" si="49"/>
        <v>-53.70399999999966</v>
      </c>
      <c r="K552">
        <f t="shared" si="50"/>
        <v>-47.41747999999952</v>
      </c>
      <c r="L552">
        <f t="shared" si="51"/>
        <v>-37.64099999999644</v>
      </c>
      <c r="M552">
        <f t="shared" si="52"/>
        <v>9.776480000003083</v>
      </c>
      <c r="N552">
        <f t="shared" si="53"/>
        <v>-0.25972955022459576</v>
      </c>
    </row>
    <row r="553" spans="9:14" ht="12.75">
      <c r="I553">
        <f t="shared" si="54"/>
        <v>5.309999999999931</v>
      </c>
      <c r="J553">
        <f t="shared" si="49"/>
        <v>-53.80199999999966</v>
      </c>
      <c r="K553">
        <f t="shared" si="50"/>
        <v>-47.95549999999952</v>
      </c>
      <c r="L553">
        <f t="shared" si="51"/>
        <v>-38.16088999999644</v>
      </c>
      <c r="M553">
        <f t="shared" si="52"/>
        <v>9.794610000003075</v>
      </c>
      <c r="N553">
        <f t="shared" si="53"/>
        <v>-0.2566661836242286</v>
      </c>
    </row>
    <row r="554" spans="9:14" ht="12.75">
      <c r="I554">
        <f t="shared" si="54"/>
        <v>5.319999999999931</v>
      </c>
      <c r="J554">
        <f t="shared" si="49"/>
        <v>-53.89999999999966</v>
      </c>
      <c r="K554">
        <f t="shared" si="50"/>
        <v>-48.49449999999951</v>
      </c>
      <c r="L554">
        <f t="shared" si="51"/>
        <v>-38.681759999996416</v>
      </c>
      <c r="M554">
        <f t="shared" si="52"/>
        <v>9.812740000003096</v>
      </c>
      <c r="N554">
        <f t="shared" si="53"/>
        <v>-0.25367873643815597</v>
      </c>
    </row>
    <row r="555" spans="9:14" ht="12.75">
      <c r="I555">
        <f t="shared" si="54"/>
        <v>5.329999999999931</v>
      </c>
      <c r="J555">
        <f t="shared" si="49"/>
        <v>-53.99799999999966</v>
      </c>
      <c r="K555">
        <f t="shared" si="50"/>
        <v>-49.03447999999951</v>
      </c>
      <c r="L555">
        <f t="shared" si="51"/>
        <v>-39.20360999999642</v>
      </c>
      <c r="M555">
        <f t="shared" si="52"/>
        <v>9.830870000003095</v>
      </c>
      <c r="N555">
        <f t="shared" si="53"/>
        <v>-0.25076440664530625</v>
      </c>
    </row>
    <row r="556" spans="9:14" ht="12.75">
      <c r="I556">
        <f t="shared" si="54"/>
        <v>5.339999999999931</v>
      </c>
      <c r="J556">
        <f t="shared" si="49"/>
        <v>-54.095999999999655</v>
      </c>
      <c r="K556">
        <f t="shared" si="50"/>
        <v>-49.57543999999951</v>
      </c>
      <c r="L556">
        <f t="shared" si="51"/>
        <v>-39.72643999999639</v>
      </c>
      <c r="M556">
        <f t="shared" si="52"/>
        <v>9.849000000003123</v>
      </c>
      <c r="N556">
        <f t="shared" si="53"/>
        <v>-0.24792052849447418</v>
      </c>
    </row>
    <row r="557" spans="9:14" ht="12.75">
      <c r="I557">
        <f t="shared" si="54"/>
        <v>5.34999999999993</v>
      </c>
      <c r="J557">
        <f t="shared" si="49"/>
        <v>-54.193999999999654</v>
      </c>
      <c r="K557">
        <f t="shared" si="50"/>
        <v>-50.11737999999951</v>
      </c>
      <c r="L557">
        <f t="shared" si="51"/>
        <v>-40.250249999996356</v>
      </c>
      <c r="M557">
        <f t="shared" si="52"/>
        <v>9.86713000000315</v>
      </c>
      <c r="N557">
        <f t="shared" si="53"/>
        <v>-0.24514456431957674</v>
      </c>
    </row>
    <row r="558" spans="9:14" ht="12.75">
      <c r="I558">
        <f t="shared" si="54"/>
        <v>5.35999999999993</v>
      </c>
      <c r="J558">
        <f t="shared" si="49"/>
        <v>-54.29199999999965</v>
      </c>
      <c r="K558">
        <f t="shared" si="50"/>
        <v>-50.6602999999995</v>
      </c>
      <c r="L558">
        <f t="shared" si="51"/>
        <v>-40.77503999999635</v>
      </c>
      <c r="M558">
        <f t="shared" si="52"/>
        <v>9.88526000000315</v>
      </c>
      <c r="N558">
        <f t="shared" si="53"/>
        <v>-0.2424340969378334</v>
      </c>
    </row>
    <row r="559" spans="9:14" ht="12.75">
      <c r="I559">
        <f t="shared" si="54"/>
        <v>5.36999999999993</v>
      </c>
      <c r="J559">
        <f t="shared" si="49"/>
        <v>-54.38999999999965</v>
      </c>
      <c r="K559">
        <f t="shared" si="50"/>
        <v>-51.204199999999496</v>
      </c>
      <c r="L559">
        <f t="shared" si="51"/>
        <v>-41.30080999999632</v>
      </c>
      <c r="M559">
        <f t="shared" si="52"/>
        <v>9.903390000003178</v>
      </c>
      <c r="N559">
        <f t="shared" si="53"/>
        <v>-0.23978682258299683</v>
      </c>
    </row>
    <row r="560" spans="9:14" ht="12.75">
      <c r="I560">
        <f t="shared" si="54"/>
        <v>5.37999999999993</v>
      </c>
      <c r="J560">
        <f t="shared" si="49"/>
        <v>-54.48799999999965</v>
      </c>
      <c r="K560">
        <f t="shared" si="50"/>
        <v>-51.749079999999495</v>
      </c>
      <c r="L560">
        <f t="shared" si="51"/>
        <v>-41.82755999999631</v>
      </c>
      <c r="M560">
        <f t="shared" si="52"/>
        <v>9.921520000003184</v>
      </c>
      <c r="N560">
        <f t="shared" si="53"/>
        <v>-0.23720054433019902</v>
      </c>
    </row>
    <row r="561" spans="9:14" ht="12.75">
      <c r="I561">
        <f t="shared" si="54"/>
        <v>5.3899999999999295</v>
      </c>
      <c r="J561">
        <f t="shared" si="49"/>
        <v>-54.58599999999965</v>
      </c>
      <c r="K561">
        <f t="shared" si="50"/>
        <v>-52.29493999999949</v>
      </c>
      <c r="L561">
        <f t="shared" si="51"/>
        <v>-42.35528999999627</v>
      </c>
      <c r="M561">
        <f t="shared" si="52"/>
        <v>9.939650000003219</v>
      </c>
      <c r="N561">
        <f t="shared" si="53"/>
        <v>-0.2346731659729893</v>
      </c>
    </row>
    <row r="562" spans="9:14" ht="12.75">
      <c r="I562">
        <f t="shared" si="54"/>
        <v>5.399999999999929</v>
      </c>
      <c r="J562">
        <f t="shared" si="49"/>
        <v>-54.68399999999965</v>
      </c>
      <c r="K562">
        <f t="shared" si="50"/>
        <v>-52.84177999999949</v>
      </c>
      <c r="L562">
        <f t="shared" si="51"/>
        <v>-42.88399999999626</v>
      </c>
      <c r="M562">
        <f t="shared" si="52"/>
        <v>9.957780000003225</v>
      </c>
      <c r="N562">
        <f t="shared" si="53"/>
        <v>-0.2322026863166704</v>
      </c>
    </row>
    <row r="563" spans="9:14" ht="12.75">
      <c r="I563">
        <f t="shared" si="54"/>
        <v>5.409999999999929</v>
      </c>
      <c r="J563">
        <f t="shared" si="49"/>
        <v>-54.78199999999965</v>
      </c>
      <c r="K563">
        <f t="shared" si="50"/>
        <v>-53.38959999999948</v>
      </c>
      <c r="L563">
        <f t="shared" si="51"/>
        <v>-43.41368999999625</v>
      </c>
      <c r="M563">
        <f t="shared" si="52"/>
        <v>9.975910000003232</v>
      </c>
      <c r="N563">
        <f t="shared" si="53"/>
        <v>-0.22978719385530447</v>
      </c>
    </row>
    <row r="564" spans="9:14" ht="12.75">
      <c r="I564">
        <f t="shared" si="54"/>
        <v>5.419999999999929</v>
      </c>
      <c r="J564">
        <f t="shared" si="49"/>
        <v>-54.87999999999965</v>
      </c>
      <c r="K564">
        <f t="shared" si="50"/>
        <v>-53.93839999999948</v>
      </c>
      <c r="L564">
        <f t="shared" si="51"/>
        <v>-43.94435999999624</v>
      </c>
      <c r="M564">
        <f t="shared" si="52"/>
        <v>9.994040000003245</v>
      </c>
      <c r="N564">
        <f t="shared" si="53"/>
        <v>-0.22742486180260904</v>
      </c>
    </row>
    <row r="565" spans="9:14" ht="12.75">
      <c r="I565">
        <f t="shared" si="54"/>
        <v>5.429999999999929</v>
      </c>
      <c r="J565">
        <f t="shared" si="49"/>
        <v>-54.977999999999646</v>
      </c>
      <c r="K565">
        <f t="shared" si="50"/>
        <v>-54.48817999999948</v>
      </c>
      <c r="L565">
        <f t="shared" si="51"/>
        <v>-44.47600999999622</v>
      </c>
      <c r="M565">
        <f t="shared" si="52"/>
        <v>10.012170000003259</v>
      </c>
      <c r="N565">
        <f t="shared" si="53"/>
        <v>-0.22511394344960597</v>
      </c>
    </row>
    <row r="566" spans="9:14" ht="12.75">
      <c r="I566">
        <f t="shared" si="54"/>
        <v>5.4399999999999284</v>
      </c>
      <c r="J566">
        <f t="shared" si="49"/>
        <v>-55.075999999999645</v>
      </c>
      <c r="K566">
        <f t="shared" si="50"/>
        <v>-55.03893999999948</v>
      </c>
      <c r="L566">
        <f t="shared" si="51"/>
        <v>-45.00863999999618</v>
      </c>
      <c r="M566">
        <f t="shared" si="52"/>
        <v>10.030300000003301</v>
      </c>
      <c r="N566">
        <f t="shared" si="53"/>
        <v>-0.22285276782422558</v>
      </c>
    </row>
    <row r="567" spans="9:14" ht="12.75">
      <c r="I567">
        <f t="shared" si="54"/>
        <v>5.449999999999928</v>
      </c>
      <c r="J567">
        <f t="shared" si="49"/>
        <v>-55.173999999999644</v>
      </c>
      <c r="K567">
        <f t="shared" si="50"/>
        <v>-55.59067999999947</v>
      </c>
      <c r="L567">
        <f t="shared" si="51"/>
        <v>-45.54224999999619</v>
      </c>
      <c r="M567">
        <f t="shared" si="52"/>
        <v>10.048430000003286</v>
      </c>
      <c r="N567">
        <f t="shared" si="53"/>
        <v>-0.22063973563019235</v>
      </c>
    </row>
    <row r="568" spans="9:14" ht="12.75">
      <c r="I568">
        <f t="shared" si="54"/>
        <v>5.459999999999928</v>
      </c>
      <c r="J568">
        <f t="shared" si="49"/>
        <v>-55.27199999999964</v>
      </c>
      <c r="K568">
        <f t="shared" si="50"/>
        <v>-56.14339999999947</v>
      </c>
      <c r="L568">
        <f t="shared" si="51"/>
        <v>-46.07683999999617</v>
      </c>
      <c r="M568">
        <f t="shared" si="52"/>
        <v>10.0665600000033</v>
      </c>
      <c r="N568">
        <f t="shared" si="53"/>
        <v>-0.21847331544446488</v>
      </c>
    </row>
    <row r="569" spans="9:14" ht="12.75">
      <c r="I569">
        <f t="shared" si="54"/>
        <v>5.469999999999928</v>
      </c>
      <c r="J569">
        <f t="shared" si="49"/>
        <v>-55.36999999999964</v>
      </c>
      <c r="K569">
        <f t="shared" si="50"/>
        <v>-56.697099999999466</v>
      </c>
      <c r="L569">
        <f t="shared" si="51"/>
        <v>-46.612409999996146</v>
      </c>
      <c r="M569">
        <f t="shared" si="52"/>
        <v>10.08469000000332</v>
      </c>
      <c r="N569">
        <f t="shared" si="53"/>
        <v>-0.2163520401542026</v>
      </c>
    </row>
    <row r="570" spans="9:14" ht="12.75">
      <c r="I570">
        <f t="shared" si="54"/>
        <v>5.479999999999928</v>
      </c>
      <c r="J570">
        <f t="shared" si="49"/>
        <v>-55.46799999999964</v>
      </c>
      <c r="K570">
        <f t="shared" si="50"/>
        <v>-57.251779999999464</v>
      </c>
      <c r="L570">
        <f t="shared" si="51"/>
        <v>-47.14895999999612</v>
      </c>
      <c r="M570">
        <f t="shared" si="52"/>
        <v>10.10282000000334</v>
      </c>
      <c r="N570">
        <f t="shared" si="53"/>
        <v>-0.2142745036158628</v>
      </c>
    </row>
    <row r="571" spans="9:14" ht="12.75">
      <c r="I571">
        <f t="shared" si="54"/>
        <v>5.489999999999927</v>
      </c>
      <c r="J571">
        <f t="shared" si="49"/>
        <v>-55.56599999999964</v>
      </c>
      <c r="K571">
        <f t="shared" si="50"/>
        <v>-57.80743999999946</v>
      </c>
      <c r="L571">
        <f t="shared" si="51"/>
        <v>-47.6864899999961</v>
      </c>
      <c r="M571">
        <f t="shared" si="52"/>
        <v>10.120950000003361</v>
      </c>
      <c r="N571">
        <f t="shared" si="53"/>
        <v>-0.2122393575204254</v>
      </c>
    </row>
    <row r="572" spans="9:14" ht="12.75">
      <c r="I572">
        <f t="shared" si="54"/>
        <v>5.499999999999927</v>
      </c>
      <c r="J572">
        <f t="shared" si="49"/>
        <v>-55.66399999999964</v>
      </c>
      <c r="K572">
        <f t="shared" si="50"/>
        <v>-58.364079999999454</v>
      </c>
      <c r="L572">
        <f t="shared" si="51"/>
        <v>-48.2249999999961</v>
      </c>
      <c r="M572">
        <f t="shared" si="52"/>
        <v>10.139080000003354</v>
      </c>
      <c r="N572">
        <f t="shared" si="53"/>
        <v>-0.21024530845006062</v>
      </c>
    </row>
    <row r="573" spans="9:14" ht="12.75">
      <c r="I573">
        <f t="shared" si="54"/>
        <v>5.509999999999927</v>
      </c>
      <c r="J573">
        <f t="shared" si="49"/>
        <v>-55.76199999999964</v>
      </c>
      <c r="K573">
        <f t="shared" si="50"/>
        <v>-58.92169999999945</v>
      </c>
      <c r="L573">
        <f t="shared" si="51"/>
        <v>-48.76448999999607</v>
      </c>
      <c r="M573">
        <f t="shared" si="52"/>
        <v>10.157210000003374</v>
      </c>
      <c r="N573">
        <f t="shared" si="53"/>
        <v>-0.20829111511274273</v>
      </c>
    </row>
    <row r="574" spans="9:14" ht="12.75">
      <c r="I574">
        <f t="shared" si="54"/>
        <v>5.519999999999927</v>
      </c>
      <c r="J574">
        <f t="shared" si="49"/>
        <v>-55.85999999999964</v>
      </c>
      <c r="K574">
        <f t="shared" si="50"/>
        <v>-59.480299999999446</v>
      </c>
      <c r="L574">
        <f t="shared" si="51"/>
        <v>-49.30495999999604</v>
      </c>
      <c r="M574">
        <f t="shared" si="52"/>
        <v>10.175340000003402</v>
      </c>
      <c r="N574">
        <f t="shared" si="53"/>
        <v>-0.20637558574237194</v>
      </c>
    </row>
    <row r="575" spans="9:14" ht="12.75">
      <c r="I575">
        <f t="shared" si="54"/>
        <v>5.5299999999999265</v>
      </c>
      <c r="J575">
        <f t="shared" si="49"/>
        <v>-55.957999999999636</v>
      </c>
      <c r="K575">
        <f t="shared" si="50"/>
        <v>-60.03987999999944</v>
      </c>
      <c r="L575">
        <f t="shared" si="51"/>
        <v>-49.84640999999601</v>
      </c>
      <c r="M575">
        <f t="shared" si="52"/>
        <v>10.19347000000343</v>
      </c>
      <c r="N575">
        <f t="shared" si="53"/>
        <v>-0.20449757565297572</v>
      </c>
    </row>
    <row r="576" spans="9:14" ht="12.75">
      <c r="I576">
        <f t="shared" si="54"/>
        <v>5.539999999999926</v>
      </c>
      <c r="J576">
        <f t="shared" si="49"/>
        <v>-56.055999999999635</v>
      </c>
      <c r="K576">
        <f t="shared" si="50"/>
        <v>-60.60043999999944</v>
      </c>
      <c r="L576">
        <f t="shared" si="51"/>
        <v>-50.38883999999601</v>
      </c>
      <c r="M576">
        <f t="shared" si="52"/>
        <v>10.211600000003429</v>
      </c>
      <c r="N576">
        <f t="shared" si="53"/>
        <v>-0.2026559849364311</v>
      </c>
    </row>
    <row r="577" spans="9:14" ht="12.75">
      <c r="I577">
        <f t="shared" si="54"/>
        <v>5.549999999999926</v>
      </c>
      <c r="J577">
        <f t="shared" si="49"/>
        <v>-56.153999999999634</v>
      </c>
      <c r="K577">
        <f t="shared" si="50"/>
        <v>-61.16197999999943</v>
      </c>
      <c r="L577">
        <f t="shared" si="51"/>
        <v>-50.932249999996</v>
      </c>
      <c r="M577">
        <f t="shared" si="52"/>
        <v>10.229730000003428</v>
      </c>
      <c r="N577">
        <f t="shared" si="53"/>
        <v>-0.2008497562939833</v>
      </c>
    </row>
    <row r="578" spans="9:14" ht="12.75">
      <c r="I578">
        <f t="shared" si="54"/>
        <v>5.559999999999926</v>
      </c>
      <c r="J578">
        <f t="shared" si="49"/>
        <v>-56.25199999999963</v>
      </c>
      <c r="K578">
        <f t="shared" si="50"/>
        <v>-61.72449999999943</v>
      </c>
      <c r="L578">
        <f t="shared" si="51"/>
        <v>-51.47663999999597</v>
      </c>
      <c r="M578">
        <f t="shared" si="52"/>
        <v>10.247860000003463</v>
      </c>
      <c r="N578">
        <f t="shared" si="53"/>
        <v>-0.19907787299257035</v>
      </c>
    </row>
    <row r="579" spans="9:14" ht="12.75">
      <c r="I579">
        <f t="shared" si="54"/>
        <v>5.569999999999926</v>
      </c>
      <c r="J579">
        <f t="shared" si="49"/>
        <v>-56.34999999999963</v>
      </c>
      <c r="K579">
        <f t="shared" si="50"/>
        <v>-62.28799999999943</v>
      </c>
      <c r="L579">
        <f t="shared" si="51"/>
        <v>-52.02200999999596</v>
      </c>
      <c r="M579">
        <f t="shared" si="52"/>
        <v>10.26599000000347</v>
      </c>
      <c r="N579">
        <f t="shared" si="53"/>
        <v>-0.19733935693765517</v>
      </c>
    </row>
    <row r="580" spans="9:14" ht="12.75">
      <c r="I580">
        <f t="shared" si="54"/>
        <v>5.5799999999999255</v>
      </c>
      <c r="J580">
        <f t="shared" si="49"/>
        <v>-56.44799999999963</v>
      </c>
      <c r="K580">
        <f t="shared" si="50"/>
        <v>-62.852479999999424</v>
      </c>
      <c r="L580">
        <f t="shared" si="51"/>
        <v>-52.56835999999592</v>
      </c>
      <c r="M580">
        <f t="shared" si="52"/>
        <v>10.284120000003504</v>
      </c>
      <c r="N580">
        <f t="shared" si="53"/>
        <v>-0.19563326685489718</v>
      </c>
    </row>
    <row r="581" spans="9:14" ht="12.75">
      <c r="I581">
        <f t="shared" si="54"/>
        <v>5.589999999999925</v>
      </c>
      <c r="J581">
        <f t="shared" si="49"/>
        <v>-56.54599999999963</v>
      </c>
      <c r="K581">
        <f t="shared" si="50"/>
        <v>-63.41793999999942</v>
      </c>
      <c r="L581">
        <f t="shared" si="51"/>
        <v>-53.115689999995936</v>
      </c>
      <c r="M581">
        <f t="shared" si="52"/>
        <v>10.302250000003482</v>
      </c>
      <c r="N581">
        <f t="shared" si="53"/>
        <v>-0.1939586965735411</v>
      </c>
    </row>
    <row r="582" spans="9:14" ht="12.75">
      <c r="I582">
        <f t="shared" si="54"/>
        <v>5.599999999999925</v>
      </c>
      <c r="J582">
        <f aca="true" t="shared" si="55" ref="J582:J645">J581+gravity*deltat</f>
        <v>-56.64399999999963</v>
      </c>
      <c r="K582">
        <f aca="true" t="shared" si="56" ref="K582:K645">K581+J582*deltat</f>
        <v>-63.98437999999941</v>
      </c>
      <c r="L582">
        <f aca="true" t="shared" si="57" ref="L582:L645">Ho+Vo*I582+0.5*gravity*I582^2</f>
        <v>-53.663999999995895</v>
      </c>
      <c r="M582">
        <f t="shared" si="52"/>
        <v>10.320380000003517</v>
      </c>
      <c r="N582">
        <f t="shared" si="53"/>
        <v>-0.19231477340496994</v>
      </c>
    </row>
    <row r="583" spans="9:14" ht="12.75">
      <c r="I583">
        <f t="shared" si="54"/>
        <v>5.609999999999925</v>
      </c>
      <c r="J583">
        <f t="shared" si="55"/>
        <v>-56.74199999999963</v>
      </c>
      <c r="K583">
        <f t="shared" si="56"/>
        <v>-64.5517999999994</v>
      </c>
      <c r="L583">
        <f t="shared" si="57"/>
        <v>-54.21328999999588</v>
      </c>
      <c r="M583">
        <f t="shared" si="52"/>
        <v>10.338510000003524</v>
      </c>
      <c r="N583">
        <f t="shared" si="53"/>
        <v>-0.19070065661029445</v>
      </c>
    </row>
    <row r="584" spans="9:14" ht="12.75">
      <c r="I584">
        <f t="shared" si="54"/>
        <v>5.619999999999925</v>
      </c>
      <c r="J584">
        <f t="shared" si="55"/>
        <v>-56.83999999999963</v>
      </c>
      <c r="K584">
        <f t="shared" si="56"/>
        <v>-65.1201999999994</v>
      </c>
      <c r="L584">
        <f t="shared" si="57"/>
        <v>-54.76355999999586</v>
      </c>
      <c r="M584">
        <f t="shared" si="52"/>
        <v>10.356640000003537</v>
      </c>
      <c r="N584">
        <f t="shared" si="53"/>
        <v>-0.18911553595135744</v>
      </c>
    </row>
    <row r="585" spans="9:14" ht="12.75">
      <c r="I585">
        <f t="shared" si="54"/>
        <v>5.629999999999924</v>
      </c>
      <c r="J585">
        <f t="shared" si="55"/>
        <v>-56.937999999999626</v>
      </c>
      <c r="K585">
        <f t="shared" si="56"/>
        <v>-65.6895799999994</v>
      </c>
      <c r="L585">
        <f t="shared" si="57"/>
        <v>-55.314809999995845</v>
      </c>
      <c r="M585">
        <f aca="true" t="shared" si="58" ref="M585:M648">L585-K585</f>
        <v>10.37477000000355</v>
      </c>
      <c r="N585">
        <f aca="true" t="shared" si="59" ref="N585:N648">M585/L585</f>
        <v>-0.1875586303198787</v>
      </c>
    </row>
    <row r="586" spans="9:14" ht="12.75">
      <c r="I586">
        <f t="shared" si="54"/>
        <v>5.639999999999924</v>
      </c>
      <c r="J586">
        <f t="shared" si="55"/>
        <v>-57.035999999999625</v>
      </c>
      <c r="K586">
        <f t="shared" si="56"/>
        <v>-66.25993999999939</v>
      </c>
      <c r="L586">
        <f t="shared" si="57"/>
        <v>-55.867039999995825</v>
      </c>
      <c r="M586">
        <f t="shared" si="58"/>
        <v>10.392900000003564</v>
      </c>
      <c r="N586">
        <f t="shared" si="59"/>
        <v>-0.18602918643988192</v>
      </c>
    </row>
    <row r="587" spans="9:14" ht="12.75">
      <c r="I587">
        <f t="shared" si="54"/>
        <v>5.649999999999924</v>
      </c>
      <c r="J587">
        <f t="shared" si="55"/>
        <v>-57.133999999999624</v>
      </c>
      <c r="K587">
        <f t="shared" si="56"/>
        <v>-66.83127999999938</v>
      </c>
      <c r="L587">
        <f t="shared" si="57"/>
        <v>-56.420249999995804</v>
      </c>
      <c r="M587">
        <f t="shared" si="58"/>
        <v>10.411030000003578</v>
      </c>
      <c r="N587">
        <f t="shared" si="59"/>
        <v>-0.18452647763886817</v>
      </c>
    </row>
    <row r="588" spans="9:14" ht="12.75">
      <c r="I588">
        <f t="shared" si="54"/>
        <v>5.659999999999924</v>
      </c>
      <c r="J588">
        <f t="shared" si="55"/>
        <v>-57.23199999999962</v>
      </c>
      <c r="K588">
        <f t="shared" si="56"/>
        <v>-67.40359999999937</v>
      </c>
      <c r="L588">
        <f t="shared" si="57"/>
        <v>-56.97443999999578</v>
      </c>
      <c r="M588">
        <f t="shared" si="58"/>
        <v>10.429160000003591</v>
      </c>
      <c r="N588">
        <f t="shared" si="59"/>
        <v>-0.18304980268352553</v>
      </c>
    </row>
    <row r="589" spans="9:14" ht="12.75">
      <c r="I589">
        <f t="shared" si="54"/>
        <v>5.6699999999999235</v>
      </c>
      <c r="J589">
        <f t="shared" si="55"/>
        <v>-57.32999999999962</v>
      </c>
      <c r="K589">
        <f t="shared" si="56"/>
        <v>-67.97689999999938</v>
      </c>
      <c r="L589">
        <f t="shared" si="57"/>
        <v>-57.529609999995756</v>
      </c>
      <c r="M589">
        <f t="shared" si="58"/>
        <v>10.447290000003619</v>
      </c>
      <c r="N589">
        <f t="shared" si="59"/>
        <v>-0.18159848467605447</v>
      </c>
    </row>
    <row r="590" spans="9:14" ht="12.75">
      <c r="I590">
        <f t="shared" si="54"/>
        <v>5.679999999999923</v>
      </c>
      <c r="J590">
        <f t="shared" si="55"/>
        <v>-57.42799999999962</v>
      </c>
      <c r="K590">
        <f t="shared" si="56"/>
        <v>-68.55117999999938</v>
      </c>
      <c r="L590">
        <f t="shared" si="57"/>
        <v>-58.08575999999573</v>
      </c>
      <c r="M590">
        <f t="shared" si="58"/>
        <v>10.465420000003647</v>
      </c>
      <c r="N590">
        <f t="shared" si="59"/>
        <v>-0.1801718700074582</v>
      </c>
    </row>
    <row r="591" spans="9:14" ht="12.75">
      <c r="I591">
        <f t="shared" si="54"/>
        <v>5.689999999999923</v>
      </c>
      <c r="J591">
        <f t="shared" si="55"/>
        <v>-57.52599999999962</v>
      </c>
      <c r="K591">
        <f t="shared" si="56"/>
        <v>-69.12643999999938</v>
      </c>
      <c r="L591">
        <f t="shared" si="57"/>
        <v>-58.64288999999573</v>
      </c>
      <c r="M591">
        <f t="shared" si="58"/>
        <v>10.483550000003646</v>
      </c>
      <c r="N591">
        <f t="shared" si="59"/>
        <v>-0.17876932736439846</v>
      </c>
    </row>
    <row r="592" spans="9:14" ht="12.75">
      <c r="I592">
        <f aca="true" t="shared" si="60" ref="I592:I655">I591+deltat</f>
        <v>5.699999999999923</v>
      </c>
      <c r="J592">
        <f t="shared" si="55"/>
        <v>-57.62399999999962</v>
      </c>
      <c r="K592">
        <f t="shared" si="56"/>
        <v>-69.70267999999938</v>
      </c>
      <c r="L592">
        <f t="shared" si="57"/>
        <v>-59.2009999999957</v>
      </c>
      <c r="M592">
        <f t="shared" si="58"/>
        <v>10.501680000003674</v>
      </c>
      <c r="N592">
        <f t="shared" si="59"/>
        <v>-0.1773902467864468</v>
      </c>
    </row>
    <row r="593" spans="9:14" ht="12.75">
      <c r="I593">
        <f t="shared" si="60"/>
        <v>5.709999999999923</v>
      </c>
      <c r="J593">
        <f t="shared" si="55"/>
        <v>-57.72199999999962</v>
      </c>
      <c r="K593">
        <f t="shared" si="56"/>
        <v>-70.27989999999937</v>
      </c>
      <c r="L593">
        <f t="shared" si="57"/>
        <v>-59.76008999999567</v>
      </c>
      <c r="M593">
        <f t="shared" si="58"/>
        <v>10.519810000003702</v>
      </c>
      <c r="N593">
        <f t="shared" si="59"/>
        <v>-0.17603403877076595</v>
      </c>
    </row>
    <row r="594" spans="9:14" ht="12.75">
      <c r="I594">
        <f t="shared" si="60"/>
        <v>5.7199999999999225</v>
      </c>
      <c r="J594">
        <f t="shared" si="55"/>
        <v>-57.81999999999962</v>
      </c>
      <c r="K594">
        <f t="shared" si="56"/>
        <v>-70.85809999999937</v>
      </c>
      <c r="L594">
        <f t="shared" si="57"/>
        <v>-60.32015999999567</v>
      </c>
      <c r="M594">
        <f t="shared" si="58"/>
        <v>10.537940000003701</v>
      </c>
      <c r="N594">
        <f t="shared" si="59"/>
        <v>-0.17470013342147067</v>
      </c>
    </row>
    <row r="595" spans="9:14" ht="12.75">
      <c r="I595">
        <f t="shared" si="60"/>
        <v>5.729999999999922</v>
      </c>
      <c r="J595">
        <f t="shared" si="55"/>
        <v>-57.917999999999616</v>
      </c>
      <c r="K595">
        <f t="shared" si="56"/>
        <v>-71.43727999999936</v>
      </c>
      <c r="L595">
        <f t="shared" si="57"/>
        <v>-60.88120999999563</v>
      </c>
      <c r="M595">
        <f t="shared" si="58"/>
        <v>10.556070000003729</v>
      </c>
      <c r="N595">
        <f t="shared" si="59"/>
        <v>-0.1733879796410828</v>
      </c>
    </row>
    <row r="596" spans="9:14" ht="12.75">
      <c r="I596">
        <f t="shared" si="60"/>
        <v>5.739999999999922</v>
      </c>
      <c r="J596">
        <f t="shared" si="55"/>
        <v>-58.015999999999615</v>
      </c>
      <c r="K596">
        <f t="shared" si="56"/>
        <v>-72.01743999999935</v>
      </c>
      <c r="L596">
        <f t="shared" si="57"/>
        <v>-61.443239999995626</v>
      </c>
      <c r="M596">
        <f t="shared" si="58"/>
        <v>10.574200000003728</v>
      </c>
      <c r="N596">
        <f t="shared" si="59"/>
        <v>-0.17209704436166584</v>
      </c>
    </row>
    <row r="597" spans="9:14" ht="12.75">
      <c r="I597">
        <f t="shared" si="60"/>
        <v>5.749999999999922</v>
      </c>
      <c r="J597">
        <f t="shared" si="55"/>
        <v>-58.11399999999961</v>
      </c>
      <c r="K597">
        <f t="shared" si="56"/>
        <v>-72.59857999999934</v>
      </c>
      <c r="L597">
        <f t="shared" si="57"/>
        <v>-62.00624999999562</v>
      </c>
      <c r="M597">
        <f t="shared" si="58"/>
        <v>10.592330000003727</v>
      </c>
      <c r="N597">
        <f t="shared" si="59"/>
        <v>-0.17082681181339746</v>
      </c>
    </row>
    <row r="598" spans="9:14" ht="12.75">
      <c r="I598">
        <f t="shared" si="60"/>
        <v>5.759999999999922</v>
      </c>
      <c r="J598">
        <f t="shared" si="55"/>
        <v>-58.21199999999961</v>
      </c>
      <c r="K598">
        <f t="shared" si="56"/>
        <v>-73.18069999999933</v>
      </c>
      <c r="L598">
        <f t="shared" si="57"/>
        <v>-62.57023999999558</v>
      </c>
      <c r="M598">
        <f t="shared" si="58"/>
        <v>10.610460000003755</v>
      </c>
      <c r="N598">
        <f t="shared" si="59"/>
        <v>-0.16957678282845814</v>
      </c>
    </row>
    <row r="599" spans="9:14" ht="12.75">
      <c r="I599">
        <f t="shared" si="60"/>
        <v>5.769999999999921</v>
      </c>
      <c r="J599">
        <f t="shared" si="55"/>
        <v>-58.30999999999961</v>
      </c>
      <c r="K599">
        <f t="shared" si="56"/>
        <v>-73.76379999999934</v>
      </c>
      <c r="L599">
        <f t="shared" si="57"/>
        <v>-63.13520999999557</v>
      </c>
      <c r="M599">
        <f t="shared" si="58"/>
        <v>10.628590000003769</v>
      </c>
      <c r="N599">
        <f t="shared" si="59"/>
        <v>-0.16834647417826779</v>
      </c>
    </row>
    <row r="600" spans="9:14" ht="12.75">
      <c r="I600">
        <f t="shared" si="60"/>
        <v>5.779999999999921</v>
      </c>
      <c r="J600">
        <f t="shared" si="55"/>
        <v>-58.40799999999961</v>
      </c>
      <c r="K600">
        <f t="shared" si="56"/>
        <v>-74.34787999999934</v>
      </c>
      <c r="L600">
        <f t="shared" si="57"/>
        <v>-63.701159999995554</v>
      </c>
      <c r="M600">
        <f t="shared" si="58"/>
        <v>10.646720000003782</v>
      </c>
      <c r="N600">
        <f t="shared" si="59"/>
        <v>-0.1671354179422247</v>
      </c>
    </row>
    <row r="601" spans="9:14" ht="12.75">
      <c r="I601">
        <f t="shared" si="60"/>
        <v>5.789999999999921</v>
      </c>
      <c r="J601">
        <f t="shared" si="55"/>
        <v>-58.50599999999961</v>
      </c>
      <c r="K601">
        <f t="shared" si="56"/>
        <v>-74.93293999999933</v>
      </c>
      <c r="L601">
        <f t="shared" si="57"/>
        <v>-64.26808999999554</v>
      </c>
      <c r="M601">
        <f t="shared" si="58"/>
        <v>10.664850000003796</v>
      </c>
      <c r="N601">
        <f t="shared" si="59"/>
        <v>-0.16594316090620612</v>
      </c>
    </row>
    <row r="602" spans="9:14" ht="12.75">
      <c r="I602">
        <f t="shared" si="60"/>
        <v>5.799999999999921</v>
      </c>
      <c r="J602">
        <f t="shared" si="55"/>
        <v>-58.60399999999961</v>
      </c>
      <c r="K602">
        <f t="shared" si="56"/>
        <v>-75.51897999999933</v>
      </c>
      <c r="L602">
        <f t="shared" si="57"/>
        <v>-64.83599999999552</v>
      </c>
      <c r="M602">
        <f t="shared" si="58"/>
        <v>10.682980000003809</v>
      </c>
      <c r="N602">
        <f t="shared" si="59"/>
        <v>-0.16476926398921196</v>
      </c>
    </row>
    <row r="603" spans="9:14" ht="12.75">
      <c r="I603">
        <f t="shared" si="60"/>
        <v>5.809999999999921</v>
      </c>
      <c r="J603">
        <f t="shared" si="55"/>
        <v>-58.70199999999961</v>
      </c>
      <c r="K603">
        <f t="shared" si="56"/>
        <v>-76.10599999999933</v>
      </c>
      <c r="L603">
        <f t="shared" si="57"/>
        <v>-65.4048899999955</v>
      </c>
      <c r="M603">
        <f t="shared" si="58"/>
        <v>10.701110000003823</v>
      </c>
      <c r="N603">
        <f t="shared" si="59"/>
        <v>-0.1636133016966248</v>
      </c>
    </row>
    <row r="604" spans="9:14" ht="12.75">
      <c r="I604">
        <f t="shared" si="60"/>
        <v>5.81999999999992</v>
      </c>
      <c r="J604">
        <f t="shared" si="55"/>
        <v>-58.799999999999606</v>
      </c>
      <c r="K604">
        <f t="shared" si="56"/>
        <v>-76.69399999999932</v>
      </c>
      <c r="L604">
        <f t="shared" si="57"/>
        <v>-65.97475999999548</v>
      </c>
      <c r="M604">
        <f t="shared" si="58"/>
        <v>10.719240000003836</v>
      </c>
      <c r="N604">
        <f t="shared" si="59"/>
        <v>-0.16247486159865637</v>
      </c>
    </row>
    <row r="605" spans="9:14" ht="12.75">
      <c r="I605">
        <f t="shared" si="60"/>
        <v>5.82999999999992</v>
      </c>
      <c r="J605">
        <f t="shared" si="55"/>
        <v>-58.897999999999605</v>
      </c>
      <c r="K605">
        <f t="shared" si="56"/>
        <v>-77.28297999999931</v>
      </c>
      <c r="L605">
        <f t="shared" si="57"/>
        <v>-66.54560999999546</v>
      </c>
      <c r="M605">
        <f t="shared" si="58"/>
        <v>10.73737000000385</v>
      </c>
      <c r="N605">
        <f t="shared" si="59"/>
        <v>-0.16135354383263723</v>
      </c>
    </row>
    <row r="606" spans="9:14" ht="12.75">
      <c r="I606">
        <f t="shared" si="60"/>
        <v>5.83999999999992</v>
      </c>
      <c r="J606">
        <f t="shared" si="55"/>
        <v>-58.995999999999604</v>
      </c>
      <c r="K606">
        <f t="shared" si="56"/>
        <v>-77.8729399999993</v>
      </c>
      <c r="L606">
        <f t="shared" si="57"/>
        <v>-67.11743999999544</v>
      </c>
      <c r="M606">
        <f t="shared" si="58"/>
        <v>10.755500000003863</v>
      </c>
      <c r="N606">
        <f t="shared" si="59"/>
        <v>-0.16024896062788738</v>
      </c>
    </row>
    <row r="607" spans="9:14" ht="12.75">
      <c r="I607">
        <f t="shared" si="60"/>
        <v>5.84999999999992</v>
      </c>
      <c r="J607">
        <f t="shared" si="55"/>
        <v>-59.0939999999996</v>
      </c>
      <c r="K607">
        <f t="shared" si="56"/>
        <v>-78.46387999999929</v>
      </c>
      <c r="L607">
        <f t="shared" si="57"/>
        <v>-67.69024999999539</v>
      </c>
      <c r="M607">
        <f t="shared" si="58"/>
        <v>10.773630000003905</v>
      </c>
      <c r="N607">
        <f t="shared" si="59"/>
        <v>-0.1591607358519822</v>
      </c>
    </row>
    <row r="608" spans="9:14" ht="12.75">
      <c r="I608">
        <f t="shared" si="60"/>
        <v>5.8599999999999195</v>
      </c>
      <c r="J608">
        <f t="shared" si="55"/>
        <v>-59.1919999999996</v>
      </c>
      <c r="K608">
        <f t="shared" si="56"/>
        <v>-79.0557999999993</v>
      </c>
      <c r="L608">
        <f t="shared" si="57"/>
        <v>-68.26403999999539</v>
      </c>
      <c r="M608">
        <f t="shared" si="58"/>
        <v>10.791760000003904</v>
      </c>
      <c r="N608">
        <f t="shared" si="59"/>
        <v>-0.15808850457729476</v>
      </c>
    </row>
    <row r="609" spans="9:14" ht="12.75">
      <c r="I609">
        <f t="shared" si="60"/>
        <v>5.869999999999919</v>
      </c>
      <c r="J609">
        <f t="shared" si="55"/>
        <v>-59.2899999999996</v>
      </c>
      <c r="K609">
        <f t="shared" si="56"/>
        <v>-79.6486999999993</v>
      </c>
      <c r="L609">
        <f t="shared" si="57"/>
        <v>-68.83880999999536</v>
      </c>
      <c r="M609">
        <f t="shared" si="58"/>
        <v>10.809890000003932</v>
      </c>
      <c r="N609">
        <f t="shared" si="59"/>
        <v>-0.15703191266677416</v>
      </c>
    </row>
    <row r="610" spans="9:14" ht="12.75">
      <c r="I610">
        <f t="shared" si="60"/>
        <v>5.879999999999919</v>
      </c>
      <c r="J610">
        <f t="shared" si="55"/>
        <v>-59.3879999999996</v>
      </c>
      <c r="K610">
        <f t="shared" si="56"/>
        <v>-80.2425799999993</v>
      </c>
      <c r="L610">
        <f t="shared" si="57"/>
        <v>-69.41455999999533</v>
      </c>
      <c r="M610">
        <f t="shared" si="58"/>
        <v>10.82802000000396</v>
      </c>
      <c r="N610">
        <f t="shared" si="59"/>
        <v>-0.15599061637795714</v>
      </c>
    </row>
    <row r="611" spans="9:14" ht="12.75">
      <c r="I611">
        <f t="shared" si="60"/>
        <v>5.889999999999919</v>
      </c>
      <c r="J611">
        <f t="shared" si="55"/>
        <v>-59.4859999999996</v>
      </c>
      <c r="K611">
        <f t="shared" si="56"/>
        <v>-80.83743999999929</v>
      </c>
      <c r="L611">
        <f t="shared" si="57"/>
        <v>-69.99128999999533</v>
      </c>
      <c r="M611">
        <f t="shared" si="58"/>
        <v>10.84615000000396</v>
      </c>
      <c r="N611">
        <f t="shared" si="59"/>
        <v>-0.15496428198429665</v>
      </c>
    </row>
    <row r="612" spans="9:14" ht="12.75">
      <c r="I612">
        <f t="shared" si="60"/>
        <v>5.899999999999919</v>
      </c>
      <c r="J612">
        <f t="shared" si="55"/>
        <v>-59.5839999999996</v>
      </c>
      <c r="K612">
        <f t="shared" si="56"/>
        <v>-81.43327999999929</v>
      </c>
      <c r="L612">
        <f t="shared" si="57"/>
        <v>-70.56899999999533</v>
      </c>
      <c r="M612">
        <f t="shared" si="58"/>
        <v>10.864280000003959</v>
      </c>
      <c r="N612">
        <f t="shared" si="59"/>
        <v>-0.15395258541292461</v>
      </c>
    </row>
    <row r="613" spans="9:14" ht="12.75">
      <c r="I613">
        <f t="shared" si="60"/>
        <v>5.909999999999918</v>
      </c>
      <c r="J613">
        <f t="shared" si="55"/>
        <v>-59.6819999999996</v>
      </c>
      <c r="K613">
        <f t="shared" si="56"/>
        <v>-82.03009999999928</v>
      </c>
      <c r="L613">
        <f t="shared" si="57"/>
        <v>-71.1476899999953</v>
      </c>
      <c r="M613">
        <f t="shared" si="58"/>
        <v>10.882410000003986</v>
      </c>
      <c r="N613">
        <f t="shared" si="59"/>
        <v>-0.15295521189802094</v>
      </c>
    </row>
    <row r="614" spans="9:14" ht="12.75">
      <c r="I614">
        <f t="shared" si="60"/>
        <v>5.919999999999918</v>
      </c>
      <c r="J614">
        <f t="shared" si="55"/>
        <v>-59.779999999999596</v>
      </c>
      <c r="K614">
        <f t="shared" si="56"/>
        <v>-82.62789999999927</v>
      </c>
      <c r="L614">
        <f t="shared" si="57"/>
        <v>-71.72735999999526</v>
      </c>
      <c r="M614">
        <f t="shared" si="58"/>
        <v>10.900540000004014</v>
      </c>
      <c r="N614">
        <f t="shared" si="59"/>
        <v>-0.15197185564901225</v>
      </c>
    </row>
    <row r="615" spans="9:14" ht="12.75">
      <c r="I615">
        <f t="shared" si="60"/>
        <v>5.929999999999918</v>
      </c>
      <c r="J615">
        <f t="shared" si="55"/>
        <v>-59.877999999999595</v>
      </c>
      <c r="K615">
        <f t="shared" si="56"/>
        <v>-83.22667999999926</v>
      </c>
      <c r="L615">
        <f t="shared" si="57"/>
        <v>-72.30800999999525</v>
      </c>
      <c r="M615">
        <f t="shared" si="58"/>
        <v>10.918670000004013</v>
      </c>
      <c r="N615">
        <f t="shared" si="59"/>
        <v>-0.15100221953286683</v>
      </c>
    </row>
    <row r="616" spans="9:14" ht="12.75">
      <c r="I616">
        <f t="shared" si="60"/>
        <v>5.939999999999918</v>
      </c>
      <c r="J616">
        <f t="shared" si="55"/>
        <v>-59.975999999999594</v>
      </c>
      <c r="K616">
        <f t="shared" si="56"/>
        <v>-83.82643999999925</v>
      </c>
      <c r="L616">
        <f t="shared" si="57"/>
        <v>-72.88963999999524</v>
      </c>
      <c r="M616">
        <f t="shared" si="58"/>
        <v>10.936800000004013</v>
      </c>
      <c r="N616">
        <f t="shared" si="59"/>
        <v>-0.1500460147697907</v>
      </c>
    </row>
    <row r="617" spans="9:14" ht="12.75">
      <c r="I617">
        <f t="shared" si="60"/>
        <v>5.949999999999918</v>
      </c>
      <c r="J617">
        <f t="shared" si="55"/>
        <v>-60.07399999999959</v>
      </c>
      <c r="K617">
        <f t="shared" si="56"/>
        <v>-84.42717999999925</v>
      </c>
      <c r="L617">
        <f t="shared" si="57"/>
        <v>-73.4722499999952</v>
      </c>
      <c r="M617">
        <f t="shared" si="58"/>
        <v>10.954930000004055</v>
      </c>
      <c r="N617">
        <f t="shared" si="59"/>
        <v>-0.1491029606416677</v>
      </c>
    </row>
    <row r="618" spans="9:14" ht="12.75">
      <c r="I618">
        <f t="shared" si="60"/>
        <v>5.959999999999917</v>
      </c>
      <c r="J618">
        <f t="shared" si="55"/>
        <v>-60.17199999999959</v>
      </c>
      <c r="K618">
        <f t="shared" si="56"/>
        <v>-85.02889999999925</v>
      </c>
      <c r="L618">
        <f t="shared" si="57"/>
        <v>-74.05583999999516</v>
      </c>
      <c r="M618">
        <f t="shared" si="58"/>
        <v>10.973060000004097</v>
      </c>
      <c r="N618">
        <f t="shared" si="59"/>
        <v>-0.14817278421262678</v>
      </c>
    </row>
    <row r="619" spans="9:14" ht="12.75">
      <c r="I619">
        <f t="shared" si="60"/>
        <v>5.969999999999917</v>
      </c>
      <c r="J619">
        <f t="shared" si="55"/>
        <v>-60.26999999999959</v>
      </c>
      <c r="K619">
        <f t="shared" si="56"/>
        <v>-85.63159999999925</v>
      </c>
      <c r="L619">
        <f t="shared" si="57"/>
        <v>-74.64040999999514</v>
      </c>
      <c r="M619">
        <f t="shared" si="58"/>
        <v>10.99119000000411</v>
      </c>
      <c r="N619">
        <f t="shared" si="59"/>
        <v>-0.14725522006115488</v>
      </c>
    </row>
    <row r="620" spans="9:14" ht="12.75">
      <c r="I620">
        <f t="shared" si="60"/>
        <v>5.979999999999917</v>
      </c>
      <c r="J620">
        <f t="shared" si="55"/>
        <v>-60.36799999999959</v>
      </c>
      <c r="K620">
        <f t="shared" si="56"/>
        <v>-86.23527999999925</v>
      </c>
      <c r="L620">
        <f t="shared" si="57"/>
        <v>-75.22595999999515</v>
      </c>
      <c r="M620">
        <f t="shared" si="58"/>
        <v>11.009320000004095</v>
      </c>
      <c r="N620">
        <f t="shared" si="59"/>
        <v>-0.1463500100231995</v>
      </c>
    </row>
    <row r="621" spans="9:14" ht="12.75">
      <c r="I621">
        <f t="shared" si="60"/>
        <v>5.989999999999917</v>
      </c>
      <c r="J621">
        <f t="shared" si="55"/>
        <v>-60.46599999999959</v>
      </c>
      <c r="K621">
        <f t="shared" si="56"/>
        <v>-86.83993999999925</v>
      </c>
      <c r="L621">
        <f t="shared" si="57"/>
        <v>-75.81248999999514</v>
      </c>
      <c r="M621">
        <f t="shared" si="58"/>
        <v>11.027450000004109</v>
      </c>
      <c r="N621">
        <f t="shared" si="59"/>
        <v>-0.1454569029457391</v>
      </c>
    </row>
    <row r="622" spans="9:14" ht="12.75">
      <c r="I622">
        <f t="shared" si="60"/>
        <v>5.9999999999999165</v>
      </c>
      <c r="J622">
        <f t="shared" si="55"/>
        <v>-60.56399999999959</v>
      </c>
      <c r="K622">
        <f t="shared" si="56"/>
        <v>-87.44557999999924</v>
      </c>
      <c r="L622">
        <f t="shared" si="57"/>
        <v>-76.39999999999512</v>
      </c>
      <c r="M622">
        <f t="shared" si="58"/>
        <v>11.045580000004122</v>
      </c>
      <c r="N622">
        <f t="shared" si="59"/>
        <v>-0.14457565445032497</v>
      </c>
    </row>
    <row r="623" spans="9:14" ht="12.75">
      <c r="I623">
        <f t="shared" si="60"/>
        <v>6.009999999999916</v>
      </c>
      <c r="J623">
        <f t="shared" si="55"/>
        <v>-60.66199999999959</v>
      </c>
      <c r="K623">
        <f t="shared" si="56"/>
        <v>-88.05219999999923</v>
      </c>
      <c r="L623">
        <f t="shared" si="57"/>
        <v>-76.98848999999507</v>
      </c>
      <c r="M623">
        <f t="shared" si="58"/>
        <v>11.063710000004164</v>
      </c>
      <c r="N623">
        <f t="shared" si="59"/>
        <v>-0.14370602670613325</v>
      </c>
    </row>
    <row r="624" spans="9:14" ht="12.75">
      <c r="I624">
        <f t="shared" si="60"/>
        <v>6.019999999999916</v>
      </c>
      <c r="J624">
        <f t="shared" si="55"/>
        <v>-60.759999999999586</v>
      </c>
      <c r="K624">
        <f t="shared" si="56"/>
        <v>-88.65979999999922</v>
      </c>
      <c r="L624">
        <f t="shared" si="57"/>
        <v>-77.57795999999507</v>
      </c>
      <c r="M624">
        <f t="shared" si="58"/>
        <v>11.08184000000415</v>
      </c>
      <c r="N624">
        <f t="shared" si="59"/>
        <v>-0.14284778821207536</v>
      </c>
    </row>
    <row r="625" spans="9:14" ht="12.75">
      <c r="I625">
        <f t="shared" si="60"/>
        <v>6.029999999999916</v>
      </c>
      <c r="J625">
        <f t="shared" si="55"/>
        <v>-60.857999999999585</v>
      </c>
      <c r="K625">
        <f t="shared" si="56"/>
        <v>-89.26837999999921</v>
      </c>
      <c r="L625">
        <f t="shared" si="57"/>
        <v>-78.16840999999505</v>
      </c>
      <c r="M625">
        <f t="shared" si="58"/>
        <v>11.099970000004163</v>
      </c>
      <c r="N625">
        <f t="shared" si="59"/>
        <v>-0.14200071358755878</v>
      </c>
    </row>
    <row r="626" spans="9:14" ht="12.75">
      <c r="I626">
        <f t="shared" si="60"/>
        <v>6.039999999999916</v>
      </c>
      <c r="J626">
        <f t="shared" si="55"/>
        <v>-60.955999999999584</v>
      </c>
      <c r="K626">
        <f t="shared" si="56"/>
        <v>-89.87793999999921</v>
      </c>
      <c r="L626">
        <f t="shared" si="57"/>
        <v>-78.75983999999502</v>
      </c>
      <c r="M626">
        <f t="shared" si="58"/>
        <v>11.11810000000419</v>
      </c>
      <c r="N626">
        <f t="shared" si="59"/>
        <v>-0.14116458337148594</v>
      </c>
    </row>
    <row r="627" spans="9:14" ht="12.75">
      <c r="I627">
        <f t="shared" si="60"/>
        <v>6.0499999999999154</v>
      </c>
      <c r="J627">
        <f t="shared" si="55"/>
        <v>-61.05399999999958</v>
      </c>
      <c r="K627">
        <f t="shared" si="56"/>
        <v>-90.48847999999921</v>
      </c>
      <c r="L627">
        <f t="shared" si="57"/>
        <v>-79.352249999995</v>
      </c>
      <c r="M627">
        <f t="shared" si="58"/>
        <v>11.136230000004218</v>
      </c>
      <c r="N627">
        <f t="shared" si="59"/>
        <v>-0.14033918382912797</v>
      </c>
    </row>
    <row r="628" spans="9:14" ht="12.75">
      <c r="I628">
        <f t="shared" si="60"/>
        <v>6.059999999999915</v>
      </c>
      <c r="J628">
        <f t="shared" si="55"/>
        <v>-61.15199999999958</v>
      </c>
      <c r="K628">
        <f t="shared" si="56"/>
        <v>-91.09999999999921</v>
      </c>
      <c r="L628">
        <f t="shared" si="57"/>
        <v>-79.945639999995</v>
      </c>
      <c r="M628">
        <f t="shared" si="58"/>
        <v>11.154360000004218</v>
      </c>
      <c r="N628">
        <f t="shared" si="59"/>
        <v>-0.1395243067665093</v>
      </c>
    </row>
    <row r="629" spans="9:14" ht="12.75">
      <c r="I629">
        <f t="shared" si="60"/>
        <v>6.069999999999915</v>
      </c>
      <c r="J629">
        <f t="shared" si="55"/>
        <v>-61.24999999999958</v>
      </c>
      <c r="K629">
        <f t="shared" si="56"/>
        <v>-91.71249999999921</v>
      </c>
      <c r="L629">
        <f t="shared" si="57"/>
        <v>-80.54000999999494</v>
      </c>
      <c r="M629">
        <f t="shared" si="58"/>
        <v>11.172490000004274</v>
      </c>
      <c r="N629">
        <f t="shared" si="59"/>
        <v>-0.13871974935196776</v>
      </c>
    </row>
    <row r="630" spans="9:14" ht="12.75">
      <c r="I630">
        <f t="shared" si="60"/>
        <v>6.079999999999915</v>
      </c>
      <c r="J630">
        <f t="shared" si="55"/>
        <v>-61.34799999999958</v>
      </c>
      <c r="K630">
        <f t="shared" si="56"/>
        <v>-92.3259799999992</v>
      </c>
      <c r="L630">
        <f t="shared" si="57"/>
        <v>-81.13535999999493</v>
      </c>
      <c r="M630">
        <f t="shared" si="58"/>
        <v>11.190620000004273</v>
      </c>
      <c r="N630">
        <f t="shared" si="59"/>
        <v>-0.13792531394456095</v>
      </c>
    </row>
    <row r="631" spans="9:14" ht="12.75">
      <c r="I631">
        <f t="shared" si="60"/>
        <v>6.089999999999915</v>
      </c>
      <c r="J631">
        <f t="shared" si="55"/>
        <v>-61.44599999999958</v>
      </c>
      <c r="K631">
        <f t="shared" si="56"/>
        <v>-92.9404399999992</v>
      </c>
      <c r="L631">
        <f t="shared" si="57"/>
        <v>-81.73168999999493</v>
      </c>
      <c r="M631">
        <f t="shared" si="58"/>
        <v>11.208750000004272</v>
      </c>
      <c r="N631">
        <f t="shared" si="59"/>
        <v>-0.13714080792902933</v>
      </c>
    </row>
    <row r="632" spans="9:14" ht="12.75">
      <c r="I632">
        <f t="shared" si="60"/>
        <v>6.099999999999914</v>
      </c>
      <c r="J632">
        <f t="shared" si="55"/>
        <v>-61.54399999999958</v>
      </c>
      <c r="K632">
        <f t="shared" si="56"/>
        <v>-93.55587999999919</v>
      </c>
      <c r="L632">
        <f t="shared" si="57"/>
        <v>-82.32899999999489</v>
      </c>
      <c r="M632">
        <f t="shared" si="58"/>
        <v>11.2268800000043</v>
      </c>
      <c r="N632">
        <f t="shared" si="59"/>
        <v>-0.13636604355700904</v>
      </c>
    </row>
    <row r="633" spans="9:14" ht="12.75">
      <c r="I633">
        <f t="shared" si="60"/>
        <v>6.109999999999914</v>
      </c>
      <c r="J633">
        <f t="shared" si="55"/>
        <v>-61.64199999999958</v>
      </c>
      <c r="K633">
        <f t="shared" si="56"/>
        <v>-94.17229999999918</v>
      </c>
      <c r="L633">
        <f t="shared" si="57"/>
        <v>-82.92728999999488</v>
      </c>
      <c r="M633">
        <f t="shared" si="58"/>
        <v>11.2450100000043</v>
      </c>
      <c r="N633">
        <f t="shared" si="59"/>
        <v>-0.13560083779422905</v>
      </c>
    </row>
    <row r="634" spans="9:14" ht="12.75">
      <c r="I634">
        <f t="shared" si="60"/>
        <v>6.119999999999914</v>
      </c>
      <c r="J634">
        <f t="shared" si="55"/>
        <v>-61.739999999999576</v>
      </c>
      <c r="K634">
        <f t="shared" si="56"/>
        <v>-94.78969999999917</v>
      </c>
      <c r="L634">
        <f t="shared" si="57"/>
        <v>-83.52655999999484</v>
      </c>
      <c r="M634">
        <f t="shared" si="58"/>
        <v>11.263140000004327</v>
      </c>
      <c r="N634">
        <f t="shared" si="59"/>
        <v>-0.13484501217343348</v>
      </c>
    </row>
    <row r="635" spans="9:14" ht="12.75">
      <c r="I635">
        <f t="shared" si="60"/>
        <v>6.129999999999914</v>
      </c>
      <c r="J635">
        <f t="shared" si="55"/>
        <v>-61.837999999999575</v>
      </c>
      <c r="K635">
        <f t="shared" si="56"/>
        <v>-95.40807999999917</v>
      </c>
      <c r="L635">
        <f t="shared" si="57"/>
        <v>-84.12680999999483</v>
      </c>
      <c r="M635">
        <f t="shared" si="58"/>
        <v>11.28127000000434</v>
      </c>
      <c r="N635">
        <f t="shared" si="59"/>
        <v>-0.13409839265277065</v>
      </c>
    </row>
    <row r="636" spans="9:14" ht="12.75">
      <c r="I636">
        <f t="shared" si="60"/>
        <v>6.1399999999999135</v>
      </c>
      <c r="J636">
        <f t="shared" si="55"/>
        <v>-61.935999999999574</v>
      </c>
      <c r="K636">
        <f t="shared" si="56"/>
        <v>-96.02743999999917</v>
      </c>
      <c r="L636">
        <f t="shared" si="57"/>
        <v>-84.72803999999482</v>
      </c>
      <c r="M636">
        <f t="shared" si="58"/>
        <v>11.299400000004354</v>
      </c>
      <c r="N636">
        <f t="shared" si="59"/>
        <v>-0.13336080947942433</v>
      </c>
    </row>
    <row r="637" spans="9:14" ht="12.75">
      <c r="I637">
        <f t="shared" si="60"/>
        <v>6.149999999999913</v>
      </c>
      <c r="J637">
        <f t="shared" si="55"/>
        <v>-62.03399999999957</v>
      </c>
      <c r="K637">
        <f t="shared" si="56"/>
        <v>-96.64777999999917</v>
      </c>
      <c r="L637">
        <f t="shared" si="57"/>
        <v>-85.33024999999478</v>
      </c>
      <c r="M637">
        <f t="shared" si="58"/>
        <v>11.317530000004396</v>
      </c>
      <c r="N637">
        <f t="shared" si="59"/>
        <v>-0.13263209705825413</v>
      </c>
    </row>
    <row r="638" spans="9:14" ht="12.75">
      <c r="I638">
        <f t="shared" si="60"/>
        <v>6.159999999999913</v>
      </c>
      <c r="J638">
        <f t="shared" si="55"/>
        <v>-62.13199999999957</v>
      </c>
      <c r="K638">
        <f t="shared" si="56"/>
        <v>-97.26909999999917</v>
      </c>
      <c r="L638">
        <f t="shared" si="57"/>
        <v>-85.93343999999476</v>
      </c>
      <c r="M638">
        <f t="shared" si="58"/>
        <v>11.33566000000441</v>
      </c>
      <c r="N638">
        <f t="shared" si="59"/>
        <v>-0.1319120938252338</v>
      </c>
    </row>
    <row r="639" spans="9:14" ht="12.75">
      <c r="I639">
        <f t="shared" si="60"/>
        <v>6.169999999999913</v>
      </c>
      <c r="J639">
        <f t="shared" si="55"/>
        <v>-62.22999999999957</v>
      </c>
      <c r="K639">
        <f t="shared" si="56"/>
        <v>-97.89139999999917</v>
      </c>
      <c r="L639">
        <f t="shared" si="57"/>
        <v>-86.53760999999474</v>
      </c>
      <c r="M639">
        <f t="shared" si="58"/>
        <v>11.353790000004423</v>
      </c>
      <c r="N639">
        <f t="shared" si="59"/>
        <v>-0.1312006421254887</v>
      </c>
    </row>
    <row r="640" spans="9:14" ht="12.75">
      <c r="I640">
        <f t="shared" si="60"/>
        <v>6.179999999999913</v>
      </c>
      <c r="J640">
        <f t="shared" si="55"/>
        <v>-62.32799999999957</v>
      </c>
      <c r="K640">
        <f t="shared" si="56"/>
        <v>-98.51467999999916</v>
      </c>
      <c r="L640">
        <f t="shared" si="57"/>
        <v>-87.14275999999472</v>
      </c>
      <c r="M640">
        <f t="shared" si="58"/>
        <v>11.371920000004437</v>
      </c>
      <c r="N640">
        <f t="shared" si="59"/>
        <v>-0.13049758809573078</v>
      </c>
    </row>
    <row r="641" spans="9:14" ht="12.75">
      <c r="I641">
        <f t="shared" si="60"/>
        <v>6.1899999999999125</v>
      </c>
      <c r="J641">
        <f t="shared" si="55"/>
        <v>-62.42599999999957</v>
      </c>
      <c r="K641">
        <f t="shared" si="56"/>
        <v>-99.13893999999915</v>
      </c>
      <c r="L641">
        <f t="shared" si="57"/>
        <v>-87.7488899999947</v>
      </c>
      <c r="M641">
        <f t="shared" si="58"/>
        <v>11.39005000000445</v>
      </c>
      <c r="N641">
        <f t="shared" si="59"/>
        <v>-0.1298027815509135</v>
      </c>
    </row>
    <row r="642" spans="9:14" ht="12.75">
      <c r="I642">
        <f t="shared" si="60"/>
        <v>6.199999999999912</v>
      </c>
      <c r="J642">
        <f t="shared" si="55"/>
        <v>-62.52399999999957</v>
      </c>
      <c r="K642">
        <f t="shared" si="56"/>
        <v>-99.76417999999914</v>
      </c>
      <c r="L642">
        <f t="shared" si="57"/>
        <v>-88.35599999999468</v>
      </c>
      <c r="M642">
        <f t="shared" si="58"/>
        <v>11.408180000004464</v>
      </c>
      <c r="N642">
        <f t="shared" si="59"/>
        <v>-0.12911607587492813</v>
      </c>
    </row>
    <row r="643" spans="9:14" ht="12.75">
      <c r="I643">
        <f t="shared" si="60"/>
        <v>6.209999999999912</v>
      </c>
      <c r="J643">
        <f t="shared" si="55"/>
        <v>-62.62199999999957</v>
      </c>
      <c r="K643">
        <f t="shared" si="56"/>
        <v>-100.39039999999913</v>
      </c>
      <c r="L643">
        <f t="shared" si="57"/>
        <v>-88.96408999999466</v>
      </c>
      <c r="M643">
        <f t="shared" si="58"/>
        <v>11.426310000004477</v>
      </c>
      <c r="N643">
        <f t="shared" si="59"/>
        <v>-0.12843732791517526</v>
      </c>
    </row>
    <row r="644" spans="9:14" ht="12.75">
      <c r="I644">
        <f t="shared" si="60"/>
        <v>6.219999999999912</v>
      </c>
      <c r="J644">
        <f t="shared" si="55"/>
        <v>-62.719999999999565</v>
      </c>
      <c r="K644">
        <f t="shared" si="56"/>
        <v>-101.01759999999913</v>
      </c>
      <c r="L644">
        <f t="shared" si="57"/>
        <v>-89.57315999999463</v>
      </c>
      <c r="M644">
        <f t="shared" si="58"/>
        <v>11.444440000004505</v>
      </c>
      <c r="N644">
        <f t="shared" si="59"/>
        <v>-0.1277663978808517</v>
      </c>
    </row>
    <row r="645" spans="9:14" ht="12.75">
      <c r="I645">
        <f t="shared" si="60"/>
        <v>6.229999999999912</v>
      </c>
      <c r="J645">
        <f t="shared" si="55"/>
        <v>-62.817999999999564</v>
      </c>
      <c r="K645">
        <f t="shared" si="56"/>
        <v>-101.64577999999914</v>
      </c>
      <c r="L645">
        <f t="shared" si="57"/>
        <v>-90.1832099999946</v>
      </c>
      <c r="M645">
        <f t="shared" si="58"/>
        <v>11.462570000004533</v>
      </c>
      <c r="N645">
        <f t="shared" si="59"/>
        <v>-0.12710314924480087</v>
      </c>
    </row>
    <row r="646" spans="9:14" ht="12.75">
      <c r="I646">
        <f t="shared" si="60"/>
        <v>6.239999999999911</v>
      </c>
      <c r="J646">
        <f aca="true" t="shared" si="61" ref="J646:J709">J645+gravity*deltat</f>
        <v>-62.91599999999956</v>
      </c>
      <c r="K646">
        <f aca="true" t="shared" si="62" ref="K646:K709">K645+J646*deltat</f>
        <v>-102.27493999999913</v>
      </c>
      <c r="L646">
        <f aca="true" t="shared" si="63" ref="L646:L709">Ho+Vo*I646+0.5*gravity*I646^2</f>
        <v>-90.7942399999946</v>
      </c>
      <c r="M646">
        <f t="shared" si="58"/>
        <v>11.480700000004532</v>
      </c>
      <c r="N646">
        <f t="shared" si="59"/>
        <v>-0.1264474486487823</v>
      </c>
    </row>
    <row r="647" spans="9:14" ht="12.75">
      <c r="I647">
        <f t="shared" si="60"/>
        <v>6.249999999999911</v>
      </c>
      <c r="J647">
        <f t="shared" si="61"/>
        <v>-63.01399999999956</v>
      </c>
      <c r="K647">
        <f t="shared" si="62"/>
        <v>-102.90507999999913</v>
      </c>
      <c r="L647">
        <f t="shared" si="63"/>
        <v>-91.40624999999457</v>
      </c>
      <c r="M647">
        <f t="shared" si="58"/>
        <v>11.49883000000456</v>
      </c>
      <c r="N647">
        <f t="shared" si="59"/>
        <v>-0.12579916581202316</v>
      </c>
    </row>
    <row r="648" spans="9:14" ht="12.75">
      <c r="I648">
        <f t="shared" si="60"/>
        <v>6.259999999999911</v>
      </c>
      <c r="J648">
        <f t="shared" si="61"/>
        <v>-63.11199999999956</v>
      </c>
      <c r="K648">
        <f t="shared" si="62"/>
        <v>-103.53619999999913</v>
      </c>
      <c r="L648">
        <f t="shared" si="63"/>
        <v>-92.01923999999457</v>
      </c>
      <c r="M648">
        <f t="shared" si="58"/>
        <v>11.516960000004559</v>
      </c>
      <c r="N648">
        <f t="shared" si="59"/>
        <v>-0.1251581734429152</v>
      </c>
    </row>
    <row r="649" spans="9:14" ht="12.75">
      <c r="I649">
        <f t="shared" si="60"/>
        <v>6.269999999999911</v>
      </c>
      <c r="J649">
        <f t="shared" si="61"/>
        <v>-63.20999999999956</v>
      </c>
      <c r="K649">
        <f t="shared" si="62"/>
        <v>-104.16829999999912</v>
      </c>
      <c r="L649">
        <f t="shared" si="63"/>
        <v>-92.63320999999453</v>
      </c>
      <c r="M649">
        <f aca="true" t="shared" si="64" ref="M649:M712">L649-K649</f>
        <v>11.535090000004587</v>
      </c>
      <c r="N649">
        <f aca="true" t="shared" si="65" ref="N649:N712">M649/L649</f>
        <v>-0.12452434715373965</v>
      </c>
    </row>
    <row r="650" spans="9:14" ht="12.75">
      <c r="I650">
        <f t="shared" si="60"/>
        <v>6.2799999999999105</v>
      </c>
      <c r="J650">
        <f t="shared" si="61"/>
        <v>-63.30799999999956</v>
      </c>
      <c r="K650">
        <f t="shared" si="62"/>
        <v>-104.80137999999911</v>
      </c>
      <c r="L650">
        <f t="shared" si="63"/>
        <v>-93.24815999999453</v>
      </c>
      <c r="M650">
        <f t="shared" si="64"/>
        <v>11.553220000004586</v>
      </c>
      <c r="N650">
        <f t="shared" si="65"/>
        <v>-0.12389756537829019</v>
      </c>
    </row>
    <row r="651" spans="9:14" ht="12.75">
      <c r="I651">
        <f t="shared" si="60"/>
        <v>6.28999999999991</v>
      </c>
      <c r="J651">
        <f t="shared" si="61"/>
        <v>-63.40599999999956</v>
      </c>
      <c r="K651">
        <f t="shared" si="62"/>
        <v>-105.4354399999991</v>
      </c>
      <c r="L651">
        <f t="shared" si="63"/>
        <v>-93.86408999999449</v>
      </c>
      <c r="M651">
        <f t="shared" si="64"/>
        <v>11.571350000004614</v>
      </c>
      <c r="N651">
        <f t="shared" si="65"/>
        <v>-0.12327770929228944</v>
      </c>
    </row>
    <row r="652" spans="9:14" ht="12.75">
      <c r="I652">
        <f t="shared" si="60"/>
        <v>6.29999999999991</v>
      </c>
      <c r="J652">
        <f t="shared" si="61"/>
        <v>-63.50399999999956</v>
      </c>
      <c r="K652">
        <f t="shared" si="62"/>
        <v>-106.0704799999991</v>
      </c>
      <c r="L652">
        <f t="shared" si="63"/>
        <v>-94.48099999999448</v>
      </c>
      <c r="M652">
        <f t="shared" si="64"/>
        <v>11.589480000004613</v>
      </c>
      <c r="N652">
        <f t="shared" si="65"/>
        <v>-0.12266466273647919</v>
      </c>
    </row>
    <row r="653" spans="9:14" ht="12.75">
      <c r="I653">
        <f t="shared" si="60"/>
        <v>6.30999999999991</v>
      </c>
      <c r="J653">
        <f t="shared" si="61"/>
        <v>-63.601999999999556</v>
      </c>
      <c r="K653">
        <f t="shared" si="62"/>
        <v>-106.7064999999991</v>
      </c>
      <c r="L653">
        <f t="shared" si="63"/>
        <v>-95.09888999999444</v>
      </c>
      <c r="M653">
        <f t="shared" si="64"/>
        <v>11.607610000004655</v>
      </c>
      <c r="N653">
        <f t="shared" si="65"/>
        <v>-0.12205831214229035</v>
      </c>
    </row>
    <row r="654" spans="9:14" ht="12.75">
      <c r="I654">
        <f t="shared" si="60"/>
        <v>6.31999999999991</v>
      </c>
      <c r="J654">
        <f t="shared" si="61"/>
        <v>-63.699999999999555</v>
      </c>
      <c r="K654">
        <f t="shared" si="62"/>
        <v>-107.3434999999991</v>
      </c>
      <c r="L654">
        <f t="shared" si="63"/>
        <v>-95.7177599999944</v>
      </c>
      <c r="M654">
        <f t="shared" si="64"/>
        <v>11.625740000004697</v>
      </c>
      <c r="N654">
        <f t="shared" si="65"/>
        <v>-0.12145854645998169</v>
      </c>
    </row>
    <row r="655" spans="9:14" ht="12.75">
      <c r="I655">
        <f t="shared" si="60"/>
        <v>6.3299999999999095</v>
      </c>
      <c r="J655">
        <f t="shared" si="61"/>
        <v>-63.797999999999554</v>
      </c>
      <c r="K655">
        <f t="shared" si="62"/>
        <v>-107.9814799999991</v>
      </c>
      <c r="L655">
        <f t="shared" si="63"/>
        <v>-96.33760999999441</v>
      </c>
      <c r="M655">
        <f t="shared" si="64"/>
        <v>11.643870000004682</v>
      </c>
      <c r="N655">
        <f t="shared" si="65"/>
        <v>-0.12086525708916131</v>
      </c>
    </row>
    <row r="656" spans="9:14" ht="12.75">
      <c r="I656">
        <f aca="true" t="shared" si="66" ref="I656:I719">I655+deltat</f>
        <v>6.339999999999909</v>
      </c>
      <c r="J656">
        <f t="shared" si="61"/>
        <v>-63.89599999999955</v>
      </c>
      <c r="K656">
        <f t="shared" si="62"/>
        <v>-108.62043999999909</v>
      </c>
      <c r="L656">
        <f t="shared" si="63"/>
        <v>-96.95843999999437</v>
      </c>
      <c r="M656">
        <f t="shared" si="64"/>
        <v>11.662000000004724</v>
      </c>
      <c r="N656">
        <f t="shared" si="65"/>
        <v>-0.1202783378115964</v>
      </c>
    </row>
    <row r="657" spans="9:14" ht="12.75">
      <c r="I657">
        <f t="shared" si="66"/>
        <v>6.349999999999909</v>
      </c>
      <c r="J657">
        <f t="shared" si="61"/>
        <v>-63.99399999999955</v>
      </c>
      <c r="K657">
        <f t="shared" si="62"/>
        <v>-109.26037999999909</v>
      </c>
      <c r="L657">
        <f t="shared" si="63"/>
        <v>-97.58024999999435</v>
      </c>
      <c r="M657">
        <f t="shared" si="64"/>
        <v>11.680130000004738</v>
      </c>
      <c r="N657">
        <f t="shared" si="65"/>
        <v>-0.11969768472621677</v>
      </c>
    </row>
    <row r="658" spans="9:14" ht="12.75">
      <c r="I658">
        <f t="shared" si="66"/>
        <v>6.359999999999909</v>
      </c>
      <c r="J658">
        <f t="shared" si="61"/>
        <v>-64.09199999999956</v>
      </c>
      <c r="K658">
        <f t="shared" si="62"/>
        <v>-109.90129999999908</v>
      </c>
      <c r="L658">
        <f t="shared" si="63"/>
        <v>-98.20303999999433</v>
      </c>
      <c r="M658">
        <f t="shared" si="64"/>
        <v>11.698260000004751</v>
      </c>
      <c r="N658">
        <f t="shared" si="65"/>
        <v>-0.11912319618624256</v>
      </c>
    </row>
    <row r="659" spans="9:14" ht="12.75">
      <c r="I659">
        <f t="shared" si="66"/>
        <v>6.369999999999909</v>
      </c>
      <c r="J659">
        <f t="shared" si="61"/>
        <v>-64.18999999999956</v>
      </c>
      <c r="K659">
        <f t="shared" si="62"/>
        <v>-110.54319999999908</v>
      </c>
      <c r="L659">
        <f t="shared" si="63"/>
        <v>-98.82680999999431</v>
      </c>
      <c r="M659">
        <f t="shared" si="64"/>
        <v>11.716390000004765</v>
      </c>
      <c r="N659">
        <f t="shared" si="65"/>
        <v>-0.11855477273834336</v>
      </c>
    </row>
    <row r="660" spans="9:14" ht="12.75">
      <c r="I660">
        <f t="shared" si="66"/>
        <v>6.379999999999908</v>
      </c>
      <c r="J660">
        <f t="shared" si="61"/>
        <v>-64.28799999999956</v>
      </c>
      <c r="K660">
        <f t="shared" si="62"/>
        <v>-111.18607999999907</v>
      </c>
      <c r="L660">
        <f t="shared" si="63"/>
        <v>-99.45155999999432</v>
      </c>
      <c r="M660">
        <f t="shared" si="64"/>
        <v>11.73452000000475</v>
      </c>
      <c r="N660">
        <f t="shared" si="65"/>
        <v>-0.11799231706375868</v>
      </c>
    </row>
    <row r="661" spans="9:14" ht="12.75">
      <c r="I661">
        <f t="shared" si="66"/>
        <v>6.389999999999908</v>
      </c>
      <c r="J661">
        <f t="shared" si="61"/>
        <v>-64.38599999999956</v>
      </c>
      <c r="K661">
        <f t="shared" si="62"/>
        <v>-111.82993999999906</v>
      </c>
      <c r="L661">
        <f t="shared" si="63"/>
        <v>-100.07728999999426</v>
      </c>
      <c r="M661">
        <f t="shared" si="64"/>
        <v>11.752650000004792</v>
      </c>
      <c r="N661">
        <f t="shared" si="65"/>
        <v>-0.11743573392130688</v>
      </c>
    </row>
    <row r="662" spans="9:14" ht="12.75">
      <c r="I662">
        <f t="shared" si="66"/>
        <v>6.399999999999908</v>
      </c>
      <c r="J662">
        <f t="shared" si="61"/>
        <v>-64.48399999999955</v>
      </c>
      <c r="K662">
        <f t="shared" si="62"/>
        <v>-112.47477999999906</v>
      </c>
      <c r="L662">
        <f t="shared" si="63"/>
        <v>-100.70399999999424</v>
      </c>
      <c r="M662">
        <f t="shared" si="64"/>
        <v>11.77078000000482</v>
      </c>
      <c r="N662">
        <f t="shared" si="65"/>
        <v>-0.1168849300922058</v>
      </c>
    </row>
    <row r="663" spans="9:14" ht="12.75">
      <c r="I663">
        <f t="shared" si="66"/>
        <v>6.409999999999908</v>
      </c>
      <c r="J663">
        <f t="shared" si="61"/>
        <v>-64.58199999999955</v>
      </c>
      <c r="K663">
        <f t="shared" si="62"/>
        <v>-113.12059999999906</v>
      </c>
      <c r="L663">
        <f t="shared" si="63"/>
        <v>-101.33168999999421</v>
      </c>
      <c r="M663">
        <f t="shared" si="64"/>
        <v>11.788910000004847</v>
      </c>
      <c r="N663">
        <f t="shared" si="65"/>
        <v>-0.11633981432664867</v>
      </c>
    </row>
    <row r="664" spans="9:14" ht="12.75">
      <c r="I664">
        <f t="shared" si="66"/>
        <v>6.419999999999908</v>
      </c>
      <c r="J664">
        <f t="shared" si="61"/>
        <v>-64.67999999999955</v>
      </c>
      <c r="K664">
        <f t="shared" si="62"/>
        <v>-113.76739999999906</v>
      </c>
      <c r="L664">
        <f t="shared" si="63"/>
        <v>-101.96035999999421</v>
      </c>
      <c r="M664">
        <f t="shared" si="64"/>
        <v>11.807040000004847</v>
      </c>
      <c r="N664">
        <f t="shared" si="65"/>
        <v>-0.11580029729206053</v>
      </c>
    </row>
    <row r="665" spans="9:14" ht="12.75">
      <c r="I665">
        <f t="shared" si="66"/>
        <v>6.429999999999907</v>
      </c>
      <c r="J665">
        <f t="shared" si="61"/>
        <v>-64.77799999999955</v>
      </c>
      <c r="K665">
        <f t="shared" si="62"/>
        <v>-114.41517999999905</v>
      </c>
      <c r="L665">
        <f t="shared" si="63"/>
        <v>-102.59000999999418</v>
      </c>
      <c r="M665">
        <f t="shared" si="64"/>
        <v>11.825170000004874</v>
      </c>
      <c r="N665">
        <f t="shared" si="65"/>
        <v>-0.11526629152298108</v>
      </c>
    </row>
    <row r="666" spans="9:14" ht="12.75">
      <c r="I666">
        <f t="shared" si="66"/>
        <v>6.439999999999907</v>
      </c>
      <c r="J666">
        <f t="shared" si="61"/>
        <v>-64.87599999999955</v>
      </c>
      <c r="K666">
        <f t="shared" si="62"/>
        <v>-115.06393999999905</v>
      </c>
      <c r="L666">
        <f t="shared" si="63"/>
        <v>-103.22063999999415</v>
      </c>
      <c r="M666">
        <f t="shared" si="64"/>
        <v>11.843300000004902</v>
      </c>
      <c r="N666">
        <f t="shared" si="65"/>
        <v>-0.11473771137250818</v>
      </c>
    </row>
    <row r="667" spans="9:14" ht="12.75">
      <c r="I667">
        <f t="shared" si="66"/>
        <v>6.449999999999907</v>
      </c>
      <c r="J667">
        <f t="shared" si="61"/>
        <v>-64.97399999999955</v>
      </c>
      <c r="K667">
        <f t="shared" si="62"/>
        <v>-115.71367999999904</v>
      </c>
      <c r="L667">
        <f t="shared" si="63"/>
        <v>-103.85224999999411</v>
      </c>
      <c r="M667">
        <f t="shared" si="64"/>
        <v>11.86143000000493</v>
      </c>
      <c r="N667">
        <f t="shared" si="65"/>
        <v>-0.1142144729652521</v>
      </c>
    </row>
    <row r="668" spans="9:14" ht="12.75">
      <c r="I668">
        <f t="shared" si="66"/>
        <v>6.459999999999907</v>
      </c>
      <c r="J668">
        <f t="shared" si="61"/>
        <v>-65.07199999999955</v>
      </c>
      <c r="K668">
        <f t="shared" si="62"/>
        <v>-116.36439999999904</v>
      </c>
      <c r="L668">
        <f t="shared" si="63"/>
        <v>-104.48483999999411</v>
      </c>
      <c r="M668">
        <f t="shared" si="64"/>
        <v>11.879560000004929</v>
      </c>
      <c r="N668">
        <f t="shared" si="65"/>
        <v>-0.11369649415174105</v>
      </c>
    </row>
    <row r="669" spans="9:14" ht="12.75">
      <c r="I669">
        <f t="shared" si="66"/>
        <v>6.4699999999999065</v>
      </c>
      <c r="J669">
        <f t="shared" si="61"/>
        <v>-65.16999999999955</v>
      </c>
      <c r="K669">
        <f t="shared" si="62"/>
        <v>-117.01609999999903</v>
      </c>
      <c r="L669">
        <f t="shared" si="63"/>
        <v>-105.1184099999941</v>
      </c>
      <c r="M669">
        <f t="shared" si="64"/>
        <v>11.897690000004928</v>
      </c>
      <c r="N669">
        <f t="shared" si="65"/>
        <v>-0.11318369446422939</v>
      </c>
    </row>
    <row r="670" spans="9:14" ht="12.75">
      <c r="I670">
        <f t="shared" si="66"/>
        <v>6.479999999999906</v>
      </c>
      <c r="J670">
        <f t="shared" si="61"/>
        <v>-65.26799999999955</v>
      </c>
      <c r="K670">
        <f t="shared" si="62"/>
        <v>-117.66877999999902</v>
      </c>
      <c r="L670">
        <f t="shared" si="63"/>
        <v>-105.75295999999406</v>
      </c>
      <c r="M670">
        <f t="shared" si="64"/>
        <v>11.915820000004956</v>
      </c>
      <c r="N670">
        <f t="shared" si="65"/>
        <v>-0.11267599507385538</v>
      </c>
    </row>
    <row r="671" spans="9:14" ht="12.75">
      <c r="I671">
        <f t="shared" si="66"/>
        <v>6.489999999999906</v>
      </c>
      <c r="J671">
        <f t="shared" si="61"/>
        <v>-65.36599999999954</v>
      </c>
      <c r="K671">
        <f t="shared" si="62"/>
        <v>-118.32243999999902</v>
      </c>
      <c r="L671">
        <f t="shared" si="63"/>
        <v>-106.38848999999402</v>
      </c>
      <c r="M671">
        <f t="shared" si="64"/>
        <v>11.933950000004998</v>
      </c>
      <c r="N671">
        <f t="shared" si="65"/>
        <v>-0.11217331874910216</v>
      </c>
    </row>
    <row r="672" spans="9:14" ht="12.75">
      <c r="I672">
        <f t="shared" si="66"/>
        <v>6.499999999999906</v>
      </c>
      <c r="J672">
        <f t="shared" si="61"/>
        <v>-65.46399999999954</v>
      </c>
      <c r="K672">
        <f t="shared" si="62"/>
        <v>-118.97707999999902</v>
      </c>
      <c r="L672">
        <f t="shared" si="63"/>
        <v>-107.02499999999404</v>
      </c>
      <c r="M672">
        <f t="shared" si="64"/>
        <v>11.952080000004983</v>
      </c>
      <c r="N672">
        <f t="shared" si="65"/>
        <v>-0.11167558981551647</v>
      </c>
    </row>
    <row r="673" spans="9:14" ht="12.75">
      <c r="I673">
        <f t="shared" si="66"/>
        <v>6.509999999999906</v>
      </c>
      <c r="J673">
        <f t="shared" si="61"/>
        <v>-65.56199999999954</v>
      </c>
      <c r="K673">
        <f t="shared" si="62"/>
        <v>-119.63269999999902</v>
      </c>
      <c r="L673">
        <f t="shared" si="63"/>
        <v>-107.662489999994</v>
      </c>
      <c r="M673">
        <f t="shared" si="64"/>
        <v>11.970210000005025</v>
      </c>
      <c r="N673">
        <f t="shared" si="65"/>
        <v>-0.1111827341166426</v>
      </c>
    </row>
    <row r="674" spans="9:14" ht="12.75">
      <c r="I674">
        <f t="shared" si="66"/>
        <v>6.519999999999905</v>
      </c>
      <c r="J674">
        <f t="shared" si="61"/>
        <v>-65.65999999999954</v>
      </c>
      <c r="K674">
        <f t="shared" si="62"/>
        <v>-120.28929999999902</v>
      </c>
      <c r="L674">
        <f t="shared" si="63"/>
        <v>-108.30095999999398</v>
      </c>
      <c r="M674">
        <f t="shared" si="64"/>
        <v>11.988340000005039</v>
      </c>
      <c r="N674">
        <f t="shared" si="65"/>
        <v>-0.11069467897612086</v>
      </c>
    </row>
    <row r="675" spans="9:14" ht="12.75">
      <c r="I675">
        <f t="shared" si="66"/>
        <v>6.529999999999905</v>
      </c>
      <c r="J675">
        <f t="shared" si="61"/>
        <v>-65.75799999999954</v>
      </c>
      <c r="K675">
        <f t="shared" si="62"/>
        <v>-120.94687999999901</v>
      </c>
      <c r="L675">
        <f t="shared" si="63"/>
        <v>-108.94040999999393</v>
      </c>
      <c r="M675">
        <f t="shared" si="64"/>
        <v>12.00647000000508</v>
      </c>
      <c r="N675">
        <f t="shared" si="65"/>
        <v>-0.11021135316092302</v>
      </c>
    </row>
    <row r="676" spans="9:14" ht="12.75">
      <c r="I676">
        <f t="shared" si="66"/>
        <v>6.539999999999905</v>
      </c>
      <c r="J676">
        <f t="shared" si="61"/>
        <v>-65.85599999999954</v>
      </c>
      <c r="K676">
        <f t="shared" si="62"/>
        <v>-121.605439999999</v>
      </c>
      <c r="L676">
        <f t="shared" si="63"/>
        <v>-109.58083999999391</v>
      </c>
      <c r="M676">
        <f t="shared" si="64"/>
        <v>12.024600000005094</v>
      </c>
      <c r="N676">
        <f t="shared" si="65"/>
        <v>-0.10973268684567268</v>
      </c>
    </row>
    <row r="677" spans="9:14" ht="12.75">
      <c r="I677">
        <f t="shared" si="66"/>
        <v>6.549999999999905</v>
      </c>
      <c r="J677">
        <f t="shared" si="61"/>
        <v>-65.95399999999954</v>
      </c>
      <c r="K677">
        <f t="shared" si="62"/>
        <v>-122.264979999999</v>
      </c>
      <c r="L677">
        <f t="shared" si="63"/>
        <v>-110.22224999999389</v>
      </c>
      <c r="M677">
        <f t="shared" si="64"/>
        <v>12.042730000005108</v>
      </c>
      <c r="N677">
        <f t="shared" si="65"/>
        <v>-0.10925861157802326</v>
      </c>
    </row>
    <row r="678" spans="9:14" ht="12.75">
      <c r="I678">
        <f t="shared" si="66"/>
        <v>6.559999999999905</v>
      </c>
      <c r="J678">
        <f t="shared" si="61"/>
        <v>-66.05199999999954</v>
      </c>
      <c r="K678">
        <f t="shared" si="62"/>
        <v>-122.92549999999899</v>
      </c>
      <c r="L678">
        <f t="shared" si="63"/>
        <v>-110.8646399999939</v>
      </c>
      <c r="M678">
        <f t="shared" si="64"/>
        <v>12.060860000005093</v>
      </c>
      <c r="N678">
        <f t="shared" si="65"/>
        <v>-0.10878906024504979</v>
      </c>
    </row>
    <row r="679" spans="9:14" ht="12.75">
      <c r="I679">
        <f t="shared" si="66"/>
        <v>6.569999999999904</v>
      </c>
      <c r="J679">
        <f t="shared" si="61"/>
        <v>-66.14999999999954</v>
      </c>
      <c r="K679">
        <f t="shared" si="62"/>
        <v>-123.58699999999898</v>
      </c>
      <c r="L679">
        <f t="shared" si="63"/>
        <v>-111.50800999999387</v>
      </c>
      <c r="M679">
        <f t="shared" si="64"/>
        <v>12.078990000005106</v>
      </c>
      <c r="N679">
        <f t="shared" si="65"/>
        <v>-0.10832396704062577</v>
      </c>
    </row>
    <row r="680" spans="9:14" ht="12.75">
      <c r="I680">
        <f t="shared" si="66"/>
        <v>6.579999999999904</v>
      </c>
      <c r="J680">
        <f t="shared" si="61"/>
        <v>-66.24799999999954</v>
      </c>
      <c r="K680">
        <f t="shared" si="62"/>
        <v>-124.24947999999898</v>
      </c>
      <c r="L680">
        <f t="shared" si="63"/>
        <v>-112.15235999999385</v>
      </c>
      <c r="M680">
        <f t="shared" si="64"/>
        <v>12.097120000005134</v>
      </c>
      <c r="N680">
        <f t="shared" si="65"/>
        <v>-0.10786326743374636</v>
      </c>
    </row>
    <row r="681" spans="9:14" ht="12.75">
      <c r="I681">
        <f t="shared" si="66"/>
        <v>6.589999999999904</v>
      </c>
      <c r="J681">
        <f t="shared" si="61"/>
        <v>-66.34599999999953</v>
      </c>
      <c r="K681">
        <f t="shared" si="62"/>
        <v>-124.91293999999898</v>
      </c>
      <c r="L681">
        <f t="shared" si="63"/>
        <v>-112.79768999999382</v>
      </c>
      <c r="M681">
        <f t="shared" si="64"/>
        <v>12.115250000005162</v>
      </c>
      <c r="N681">
        <f t="shared" si="65"/>
        <v>-0.1074068981377706</v>
      </c>
    </row>
    <row r="682" spans="9:14" ht="12.75">
      <c r="I682">
        <f t="shared" si="66"/>
        <v>6.599999999999904</v>
      </c>
      <c r="J682">
        <f t="shared" si="61"/>
        <v>-66.44399999999953</v>
      </c>
      <c r="K682">
        <f t="shared" si="62"/>
        <v>-125.57737999999898</v>
      </c>
      <c r="L682">
        <f t="shared" si="63"/>
        <v>-113.44399999999379</v>
      </c>
      <c r="M682">
        <f t="shared" si="64"/>
        <v>12.13338000000519</v>
      </c>
      <c r="N682">
        <f t="shared" si="65"/>
        <v>-0.10695479708054946</v>
      </c>
    </row>
    <row r="683" spans="9:14" ht="12.75">
      <c r="I683">
        <f t="shared" si="66"/>
        <v>6.6099999999999035</v>
      </c>
      <c r="J683">
        <f t="shared" si="61"/>
        <v>-66.54199999999953</v>
      </c>
      <c r="K683">
        <f t="shared" si="62"/>
        <v>-126.24279999999898</v>
      </c>
      <c r="L683">
        <f t="shared" si="63"/>
        <v>-114.09128999999376</v>
      </c>
      <c r="M683">
        <f t="shared" si="64"/>
        <v>12.151510000005217</v>
      </c>
      <c r="N683">
        <f t="shared" si="65"/>
        <v>-0.10650690337541001</v>
      </c>
    </row>
    <row r="684" spans="9:14" ht="12.75">
      <c r="I684">
        <f t="shared" si="66"/>
        <v>6.619999999999903</v>
      </c>
      <c r="J684">
        <f t="shared" si="61"/>
        <v>-66.63999999999953</v>
      </c>
      <c r="K684">
        <f t="shared" si="62"/>
        <v>-126.90919999999898</v>
      </c>
      <c r="L684">
        <f t="shared" si="63"/>
        <v>-114.73955999999373</v>
      </c>
      <c r="M684">
        <f t="shared" si="64"/>
        <v>12.169640000005245</v>
      </c>
      <c r="N684">
        <f t="shared" si="65"/>
        <v>-0.10606315729296774</v>
      </c>
    </row>
    <row r="685" spans="9:14" ht="12.75">
      <c r="I685">
        <f t="shared" si="66"/>
        <v>6.629999999999903</v>
      </c>
      <c r="J685">
        <f t="shared" si="61"/>
        <v>-66.73799999999953</v>
      </c>
      <c r="K685">
        <f t="shared" si="62"/>
        <v>-127.57657999999897</v>
      </c>
      <c r="L685">
        <f t="shared" si="63"/>
        <v>-115.3888099999937</v>
      </c>
      <c r="M685">
        <f t="shared" si="64"/>
        <v>12.187770000005273</v>
      </c>
      <c r="N685">
        <f t="shared" si="65"/>
        <v>-0.10562350023373963</v>
      </c>
    </row>
    <row r="686" spans="9:14" ht="12.75">
      <c r="I686">
        <f t="shared" si="66"/>
        <v>6.639999999999903</v>
      </c>
      <c r="J686">
        <f t="shared" si="61"/>
        <v>-66.83599999999953</v>
      </c>
      <c r="K686">
        <f t="shared" si="62"/>
        <v>-128.24493999999896</v>
      </c>
      <c r="L686">
        <f t="shared" si="63"/>
        <v>-116.03903999999369</v>
      </c>
      <c r="M686">
        <f t="shared" si="64"/>
        <v>12.205900000005272</v>
      </c>
      <c r="N686">
        <f t="shared" si="65"/>
        <v>-0.10518787470153093</v>
      </c>
    </row>
    <row r="687" spans="9:14" ht="12.75">
      <c r="I687">
        <f t="shared" si="66"/>
        <v>6.649999999999903</v>
      </c>
      <c r="J687">
        <f t="shared" si="61"/>
        <v>-66.93399999999953</v>
      </c>
      <c r="K687">
        <f t="shared" si="62"/>
        <v>-128.91427999999897</v>
      </c>
      <c r="L687">
        <f t="shared" si="63"/>
        <v>-116.69024999999365</v>
      </c>
      <c r="M687">
        <f t="shared" si="64"/>
        <v>12.224030000005314</v>
      </c>
      <c r="N687">
        <f t="shared" si="65"/>
        <v>-0.10475622427757228</v>
      </c>
    </row>
    <row r="688" spans="9:14" ht="12.75">
      <c r="I688">
        <f t="shared" si="66"/>
        <v>6.659999999999902</v>
      </c>
      <c r="J688">
        <f t="shared" si="61"/>
        <v>-67.03199999999953</v>
      </c>
      <c r="K688">
        <f t="shared" si="62"/>
        <v>-129.58459999999897</v>
      </c>
      <c r="L688">
        <f t="shared" si="63"/>
        <v>-117.34243999999364</v>
      </c>
      <c r="M688">
        <f t="shared" si="64"/>
        <v>12.242160000005327</v>
      </c>
      <c r="N688">
        <f t="shared" si="65"/>
        <v>-0.10432849359537769</v>
      </c>
    </row>
    <row r="689" spans="9:14" ht="12.75">
      <c r="I689">
        <f t="shared" si="66"/>
        <v>6.669999999999902</v>
      </c>
      <c r="J689">
        <f t="shared" si="61"/>
        <v>-67.12999999999953</v>
      </c>
      <c r="K689">
        <f t="shared" si="62"/>
        <v>-130.25589999999897</v>
      </c>
      <c r="L689">
        <f t="shared" si="63"/>
        <v>-117.9956099999936</v>
      </c>
      <c r="M689">
        <f t="shared" si="64"/>
        <v>12.26029000000537</v>
      </c>
      <c r="N689">
        <f t="shared" si="65"/>
        <v>-0.10390462831630799</v>
      </c>
    </row>
    <row r="690" spans="9:14" ht="12.75">
      <c r="I690">
        <f t="shared" si="66"/>
        <v>6.679999999999902</v>
      </c>
      <c r="J690">
        <f t="shared" si="61"/>
        <v>-67.22799999999953</v>
      </c>
      <c r="K690">
        <f t="shared" si="62"/>
        <v>-130.92817999999897</v>
      </c>
      <c r="L690">
        <f t="shared" si="63"/>
        <v>-118.64975999999359</v>
      </c>
      <c r="M690">
        <f t="shared" si="64"/>
        <v>12.278420000005383</v>
      </c>
      <c r="N690">
        <f t="shared" si="65"/>
        <v>-0.1034845751058076</v>
      </c>
    </row>
    <row r="691" spans="9:14" ht="12.75">
      <c r="I691">
        <f t="shared" si="66"/>
        <v>6.689999999999902</v>
      </c>
      <c r="J691">
        <f t="shared" si="61"/>
        <v>-67.32599999999952</v>
      </c>
      <c r="K691">
        <f t="shared" si="62"/>
        <v>-131.60143999999897</v>
      </c>
      <c r="L691">
        <f t="shared" si="63"/>
        <v>-119.3048899999936</v>
      </c>
      <c r="M691">
        <f t="shared" si="64"/>
        <v>12.296550000005368</v>
      </c>
      <c r="N691">
        <f t="shared" si="65"/>
        <v>-0.10306828161030136</v>
      </c>
    </row>
    <row r="692" spans="9:14" ht="12.75">
      <c r="I692">
        <f t="shared" si="66"/>
        <v>6.699999999999902</v>
      </c>
      <c r="J692">
        <f t="shared" si="61"/>
        <v>-67.42399999999952</v>
      </c>
      <c r="K692">
        <f t="shared" si="62"/>
        <v>-132.27567999999897</v>
      </c>
      <c r="L692">
        <f t="shared" si="63"/>
        <v>-119.96099999999353</v>
      </c>
      <c r="M692">
        <f t="shared" si="64"/>
        <v>12.314680000005438</v>
      </c>
      <c r="N692">
        <f t="shared" si="65"/>
        <v>-0.10265569643472547</v>
      </c>
    </row>
    <row r="693" spans="9:14" ht="12.75">
      <c r="I693">
        <f t="shared" si="66"/>
        <v>6.709999999999901</v>
      </c>
      <c r="J693">
        <f t="shared" si="61"/>
        <v>-67.52199999999952</v>
      </c>
      <c r="K693">
        <f t="shared" si="62"/>
        <v>-132.95089999999897</v>
      </c>
      <c r="L693">
        <f t="shared" si="63"/>
        <v>-120.61808999999351</v>
      </c>
      <c r="M693">
        <f t="shared" si="64"/>
        <v>12.332810000005452</v>
      </c>
      <c r="N693">
        <f t="shared" si="65"/>
        <v>-0.10224676912066934</v>
      </c>
    </row>
    <row r="694" spans="9:14" ht="12.75">
      <c r="I694">
        <f t="shared" si="66"/>
        <v>6.719999999999901</v>
      </c>
      <c r="J694">
        <f t="shared" si="61"/>
        <v>-67.61999999999952</v>
      </c>
      <c r="K694">
        <f t="shared" si="62"/>
        <v>-133.62709999999896</v>
      </c>
      <c r="L694">
        <f t="shared" si="63"/>
        <v>-121.2761599999935</v>
      </c>
      <c r="M694">
        <f t="shared" si="64"/>
        <v>12.350940000005465</v>
      </c>
      <c r="N694">
        <f t="shared" si="65"/>
        <v>-0.10184145012512046</v>
      </c>
    </row>
    <row r="695" spans="9:14" ht="12.75">
      <c r="I695">
        <f t="shared" si="66"/>
        <v>6.729999999999901</v>
      </c>
      <c r="J695">
        <f t="shared" si="61"/>
        <v>-67.71799999999952</v>
      </c>
      <c r="K695">
        <f t="shared" si="62"/>
        <v>-134.30427999999895</v>
      </c>
      <c r="L695">
        <f t="shared" si="63"/>
        <v>-121.93520999999348</v>
      </c>
      <c r="M695">
        <f t="shared" si="64"/>
        <v>12.369070000005479</v>
      </c>
      <c r="N695">
        <f t="shared" si="65"/>
        <v>-0.10143969079977917</v>
      </c>
    </row>
    <row r="696" spans="9:14" ht="12.75">
      <c r="I696">
        <f t="shared" si="66"/>
        <v>6.739999999999901</v>
      </c>
      <c r="J696">
        <f t="shared" si="61"/>
        <v>-67.81599999999952</v>
      </c>
      <c r="K696">
        <f t="shared" si="62"/>
        <v>-134.98243999999895</v>
      </c>
      <c r="L696">
        <f t="shared" si="63"/>
        <v>-122.59523999999345</v>
      </c>
      <c r="M696">
        <f t="shared" si="64"/>
        <v>12.387200000005492</v>
      </c>
      <c r="N696">
        <f t="shared" si="65"/>
        <v>-0.10104144337093475</v>
      </c>
    </row>
    <row r="697" spans="9:14" ht="12.75">
      <c r="I697">
        <f t="shared" si="66"/>
        <v>6.7499999999999005</v>
      </c>
      <c r="J697">
        <f t="shared" si="61"/>
        <v>-67.91399999999952</v>
      </c>
      <c r="K697">
        <f t="shared" si="62"/>
        <v>-135.66157999999893</v>
      </c>
      <c r="L697">
        <f t="shared" si="63"/>
        <v>-123.25624999999343</v>
      </c>
      <c r="M697">
        <f t="shared" si="64"/>
        <v>12.405330000005506</v>
      </c>
      <c r="N697">
        <f t="shared" si="65"/>
        <v>-0.10064666091988168</v>
      </c>
    </row>
    <row r="698" spans="9:14" ht="12.75">
      <c r="I698">
        <f t="shared" si="66"/>
        <v>6.7599999999999</v>
      </c>
      <c r="J698">
        <f t="shared" si="61"/>
        <v>-68.01199999999952</v>
      </c>
      <c r="K698">
        <f t="shared" si="62"/>
        <v>-136.34169999999892</v>
      </c>
      <c r="L698">
        <f t="shared" si="63"/>
        <v>-123.9182399999934</v>
      </c>
      <c r="M698">
        <f t="shared" si="64"/>
        <v>12.42346000000552</v>
      </c>
      <c r="N698">
        <f t="shared" si="65"/>
        <v>-0.10025529736386009</v>
      </c>
    </row>
    <row r="699" spans="9:14" ht="12.75">
      <c r="I699">
        <f t="shared" si="66"/>
        <v>6.7699999999999</v>
      </c>
      <c r="J699">
        <f t="shared" si="61"/>
        <v>-68.10999999999952</v>
      </c>
      <c r="K699">
        <f t="shared" si="62"/>
        <v>-137.0227999999989</v>
      </c>
      <c r="L699">
        <f t="shared" si="63"/>
        <v>-124.58120999999338</v>
      </c>
      <c r="M699">
        <f t="shared" si="64"/>
        <v>12.441590000005533</v>
      </c>
      <c r="N699">
        <f t="shared" si="65"/>
        <v>-0.09986730743750358</v>
      </c>
    </row>
    <row r="700" spans="9:14" ht="12.75">
      <c r="I700">
        <f t="shared" si="66"/>
        <v>6.7799999999999</v>
      </c>
      <c r="J700">
        <f t="shared" si="61"/>
        <v>-68.20799999999952</v>
      </c>
      <c r="K700">
        <f t="shared" si="62"/>
        <v>-137.7048799999989</v>
      </c>
      <c r="L700">
        <f t="shared" si="63"/>
        <v>-125.24515999999338</v>
      </c>
      <c r="M700">
        <f t="shared" si="64"/>
        <v>12.459720000005518</v>
      </c>
      <c r="N700">
        <f t="shared" si="65"/>
        <v>-0.0994826466747791</v>
      </c>
    </row>
    <row r="701" spans="9:14" ht="12.75">
      <c r="I701">
        <f t="shared" si="66"/>
        <v>6.7899999999999</v>
      </c>
      <c r="J701">
        <f t="shared" si="61"/>
        <v>-68.30599999999951</v>
      </c>
      <c r="K701">
        <f t="shared" si="62"/>
        <v>-138.38793999999888</v>
      </c>
      <c r="L701">
        <f t="shared" si="63"/>
        <v>-125.91008999999335</v>
      </c>
      <c r="M701">
        <f t="shared" si="64"/>
        <v>12.477850000005532</v>
      </c>
      <c r="N701">
        <f t="shared" si="65"/>
        <v>-0.0991012713914047</v>
      </c>
    </row>
    <row r="702" spans="9:14" ht="12.75">
      <c r="I702">
        <f t="shared" si="66"/>
        <v>6.7999999999998995</v>
      </c>
      <c r="J702">
        <f t="shared" si="61"/>
        <v>-68.40399999999951</v>
      </c>
      <c r="K702">
        <f t="shared" si="62"/>
        <v>-139.07197999999886</v>
      </c>
      <c r="L702">
        <f t="shared" si="63"/>
        <v>-126.57599999999331</v>
      </c>
      <c r="M702">
        <f t="shared" si="64"/>
        <v>12.495980000005545</v>
      </c>
      <c r="N702">
        <f t="shared" si="65"/>
        <v>-0.09872313866772695</v>
      </c>
    </row>
    <row r="703" spans="9:14" ht="12.75">
      <c r="I703">
        <f t="shared" si="66"/>
        <v>6.809999999999899</v>
      </c>
      <c r="J703">
        <f t="shared" si="61"/>
        <v>-68.50199999999951</v>
      </c>
      <c r="K703">
        <f t="shared" si="62"/>
        <v>-139.75699999999887</v>
      </c>
      <c r="L703">
        <f t="shared" si="63"/>
        <v>-127.24288999999331</v>
      </c>
      <c r="M703">
        <f t="shared" si="64"/>
        <v>12.514110000005559</v>
      </c>
      <c r="N703">
        <f t="shared" si="65"/>
        <v>-0.09834820633204902</v>
      </c>
    </row>
    <row r="704" spans="9:14" ht="12.75">
      <c r="I704">
        <f t="shared" si="66"/>
        <v>6.819999999999899</v>
      </c>
      <c r="J704">
        <f t="shared" si="61"/>
        <v>-68.59999999999951</v>
      </c>
      <c r="K704">
        <f t="shared" si="62"/>
        <v>-140.44299999999888</v>
      </c>
      <c r="L704">
        <f t="shared" si="63"/>
        <v>-127.91075999999325</v>
      </c>
      <c r="M704">
        <f t="shared" si="64"/>
        <v>12.532240000005629</v>
      </c>
      <c r="N704">
        <f t="shared" si="65"/>
        <v>-0.09797643294439257</v>
      </c>
    </row>
    <row r="705" spans="9:14" ht="12.75">
      <c r="I705">
        <f t="shared" si="66"/>
        <v>6.829999999999899</v>
      </c>
      <c r="J705">
        <f t="shared" si="61"/>
        <v>-68.69799999999951</v>
      </c>
      <c r="K705">
        <f t="shared" si="62"/>
        <v>-141.12997999999888</v>
      </c>
      <c r="L705">
        <f t="shared" si="63"/>
        <v>-128.57960999999324</v>
      </c>
      <c r="M705">
        <f t="shared" si="64"/>
        <v>12.550370000005643</v>
      </c>
      <c r="N705">
        <f t="shared" si="65"/>
        <v>-0.09760777778067846</v>
      </c>
    </row>
    <row r="706" spans="9:14" ht="12.75">
      <c r="I706">
        <f t="shared" si="66"/>
        <v>6.839999999999899</v>
      </c>
      <c r="J706">
        <f t="shared" si="61"/>
        <v>-68.79599999999951</v>
      </c>
      <c r="K706">
        <f t="shared" si="62"/>
        <v>-141.81793999999888</v>
      </c>
      <c r="L706">
        <f t="shared" si="63"/>
        <v>-129.2494399999932</v>
      </c>
      <c r="M706">
        <f t="shared" si="64"/>
        <v>12.568500000005685</v>
      </c>
      <c r="N706">
        <f t="shared" si="65"/>
        <v>-0.0972422008173215</v>
      </c>
    </row>
    <row r="707" spans="9:14" ht="12.75">
      <c r="I707">
        <f t="shared" si="66"/>
        <v>6.849999999999898</v>
      </c>
      <c r="J707">
        <f t="shared" si="61"/>
        <v>-68.89399999999951</v>
      </c>
      <c r="K707">
        <f t="shared" si="62"/>
        <v>-142.5068799999989</v>
      </c>
      <c r="L707">
        <f t="shared" si="63"/>
        <v>-129.9202499999932</v>
      </c>
      <c r="M707">
        <f t="shared" si="64"/>
        <v>12.586630000005698</v>
      </c>
      <c r="N707">
        <f t="shared" si="65"/>
        <v>-0.0968796627162152</v>
      </c>
    </row>
    <row r="708" spans="9:14" ht="12.75">
      <c r="I708">
        <f t="shared" si="66"/>
        <v>6.859999999999898</v>
      </c>
      <c r="J708">
        <f t="shared" si="61"/>
        <v>-68.9919999999995</v>
      </c>
      <c r="K708">
        <f t="shared" si="62"/>
        <v>-143.1967999999989</v>
      </c>
      <c r="L708">
        <f t="shared" si="63"/>
        <v>-130.59203999999318</v>
      </c>
      <c r="M708">
        <f t="shared" si="64"/>
        <v>12.604760000005712</v>
      </c>
      <c r="N708">
        <f t="shared" si="65"/>
        <v>-0.09652012481010612</v>
      </c>
    </row>
    <row r="709" spans="9:14" ht="12.75">
      <c r="I709">
        <f t="shared" si="66"/>
        <v>6.869999999999898</v>
      </c>
      <c r="J709">
        <f t="shared" si="61"/>
        <v>-69.0899999999995</v>
      </c>
      <c r="K709">
        <f t="shared" si="62"/>
        <v>-143.8876999999989</v>
      </c>
      <c r="L709">
        <f t="shared" si="63"/>
        <v>-131.26480999999316</v>
      </c>
      <c r="M709">
        <f t="shared" si="64"/>
        <v>12.622890000005725</v>
      </c>
      <c r="N709">
        <f t="shared" si="65"/>
        <v>-0.09616354908833817</v>
      </c>
    </row>
    <row r="710" spans="9:14" ht="12.75">
      <c r="I710">
        <f t="shared" si="66"/>
        <v>6.879999999999898</v>
      </c>
      <c r="J710">
        <f aca="true" t="shared" si="67" ref="J710:J773">J709+gravity*deltat</f>
        <v>-69.1879999999995</v>
      </c>
      <c r="K710">
        <f aca="true" t="shared" si="68" ref="K710:K773">K709+J710*deltat</f>
        <v>-144.57957999999888</v>
      </c>
      <c r="L710">
        <f aca="true" t="shared" si="69" ref="L710:L773">Ho+Vo*I710+0.5*gravity*I710^2</f>
        <v>-131.93855999999315</v>
      </c>
      <c r="M710">
        <f t="shared" si="64"/>
        <v>12.641020000005739</v>
      </c>
      <c r="N710">
        <f t="shared" si="65"/>
        <v>-0.09580989818296028</v>
      </c>
    </row>
    <row r="711" spans="9:14" ht="12.75">
      <c r="I711">
        <f t="shared" si="66"/>
        <v>6.8899999999998975</v>
      </c>
      <c r="J711">
        <f t="shared" si="67"/>
        <v>-69.2859999999995</v>
      </c>
      <c r="K711">
        <f t="shared" si="68"/>
        <v>-145.27243999999888</v>
      </c>
      <c r="L711">
        <f t="shared" si="69"/>
        <v>-132.6132899999931</v>
      </c>
      <c r="M711">
        <f t="shared" si="64"/>
        <v>12.65915000000578</v>
      </c>
      <c r="N711">
        <f t="shared" si="65"/>
        <v>-0.09545913535518528</v>
      </c>
    </row>
    <row r="712" spans="9:14" ht="12.75">
      <c r="I712">
        <f t="shared" si="66"/>
        <v>6.899999999999897</v>
      </c>
      <c r="J712">
        <f t="shared" si="67"/>
        <v>-69.3839999999995</v>
      </c>
      <c r="K712">
        <f t="shared" si="68"/>
        <v>-145.96627999999887</v>
      </c>
      <c r="L712">
        <f t="shared" si="69"/>
        <v>-133.28899999999308</v>
      </c>
      <c r="M712">
        <f t="shared" si="64"/>
        <v>12.677280000005794</v>
      </c>
      <c r="N712">
        <f t="shared" si="65"/>
        <v>-0.09511122448218871</v>
      </c>
    </row>
    <row r="713" spans="9:14" ht="12.75">
      <c r="I713">
        <f t="shared" si="66"/>
        <v>6.909999999999897</v>
      </c>
      <c r="J713">
        <f t="shared" si="67"/>
        <v>-69.4819999999995</v>
      </c>
      <c r="K713">
        <f t="shared" si="68"/>
        <v>-146.66109999999887</v>
      </c>
      <c r="L713">
        <f t="shared" si="69"/>
        <v>-133.96568999999306</v>
      </c>
      <c r="M713">
        <f aca="true" t="shared" si="70" ref="M713:M776">L713-K713</f>
        <v>12.695410000005808</v>
      </c>
      <c r="N713">
        <f aca="true" t="shared" si="71" ref="N713:N776">M713/L713</f>
        <v>-0.09476613004424092</v>
      </c>
    </row>
    <row r="714" spans="9:14" ht="12.75">
      <c r="I714">
        <f t="shared" si="66"/>
        <v>6.919999999999897</v>
      </c>
      <c r="J714">
        <f t="shared" si="67"/>
        <v>-69.5799999999995</v>
      </c>
      <c r="K714">
        <f t="shared" si="68"/>
        <v>-147.35689999999886</v>
      </c>
      <c r="L714">
        <f t="shared" si="69"/>
        <v>-134.64335999999304</v>
      </c>
      <c r="M714">
        <f t="shared" si="70"/>
        <v>12.713540000005821</v>
      </c>
      <c r="N714">
        <f t="shared" si="71"/>
        <v>-0.0944238171121582</v>
      </c>
    </row>
    <row r="715" spans="9:14" ht="12.75">
      <c r="I715">
        <f t="shared" si="66"/>
        <v>6.929999999999897</v>
      </c>
      <c r="J715">
        <f t="shared" si="67"/>
        <v>-69.6779999999995</v>
      </c>
      <c r="K715">
        <f t="shared" si="68"/>
        <v>-148.05367999999885</v>
      </c>
      <c r="L715">
        <f t="shared" si="69"/>
        <v>-135.32200999999299</v>
      </c>
      <c r="M715">
        <f t="shared" si="70"/>
        <v>12.731670000005863</v>
      </c>
      <c r="N715">
        <f t="shared" si="71"/>
        <v>-0.09408425133506754</v>
      </c>
    </row>
    <row r="716" spans="9:14" ht="12.75">
      <c r="I716">
        <f t="shared" si="66"/>
        <v>6.9399999999998965</v>
      </c>
      <c r="J716">
        <f t="shared" si="67"/>
        <v>-69.7759999999995</v>
      </c>
      <c r="K716">
        <f t="shared" si="68"/>
        <v>-148.75143999999884</v>
      </c>
      <c r="L716">
        <f t="shared" si="69"/>
        <v>-136.00163999999296</v>
      </c>
      <c r="M716">
        <f t="shared" si="70"/>
        <v>12.749800000005877</v>
      </c>
      <c r="N716">
        <f t="shared" si="71"/>
        <v>-0.09374739892847275</v>
      </c>
    </row>
    <row r="717" spans="9:14" ht="12.75">
      <c r="I717">
        <f t="shared" si="66"/>
        <v>6.949999999999896</v>
      </c>
      <c r="J717">
        <f t="shared" si="67"/>
        <v>-69.8739999999995</v>
      </c>
      <c r="K717">
        <f t="shared" si="68"/>
        <v>-149.45017999999882</v>
      </c>
      <c r="L717">
        <f t="shared" si="69"/>
        <v>-136.68224999999296</v>
      </c>
      <c r="M717">
        <f t="shared" si="70"/>
        <v>12.767930000005862</v>
      </c>
      <c r="N717">
        <f t="shared" si="71"/>
        <v>-0.09341322666261727</v>
      </c>
    </row>
    <row r="718" spans="9:14" ht="12.75">
      <c r="I718">
        <f t="shared" si="66"/>
        <v>6.959999999999896</v>
      </c>
      <c r="J718">
        <f t="shared" si="67"/>
        <v>-69.9719999999995</v>
      </c>
      <c r="K718">
        <f t="shared" si="68"/>
        <v>-150.1498999999988</v>
      </c>
      <c r="L718">
        <f t="shared" si="69"/>
        <v>-137.36383999999293</v>
      </c>
      <c r="M718">
        <f t="shared" si="70"/>
        <v>12.786060000005875</v>
      </c>
      <c r="N718">
        <f t="shared" si="71"/>
        <v>-0.09308170185113152</v>
      </c>
    </row>
    <row r="719" spans="9:14" ht="12.75">
      <c r="I719">
        <f t="shared" si="66"/>
        <v>6.969999999999896</v>
      </c>
      <c r="J719">
        <f t="shared" si="67"/>
        <v>-70.0699999999995</v>
      </c>
      <c r="K719">
        <f t="shared" si="68"/>
        <v>-150.8505999999988</v>
      </c>
      <c r="L719">
        <f t="shared" si="69"/>
        <v>-138.0464099999929</v>
      </c>
      <c r="M719">
        <f t="shared" si="70"/>
        <v>12.804190000005889</v>
      </c>
      <c r="N719">
        <f t="shared" si="71"/>
        <v>-0.09275279233995688</v>
      </c>
    </row>
    <row r="720" spans="9:14" ht="12.75">
      <c r="I720">
        <f aca="true" t="shared" si="72" ref="I720:I783">I719+deltat</f>
        <v>6.979999999999896</v>
      </c>
      <c r="J720">
        <f t="shared" si="67"/>
        <v>-70.1679999999995</v>
      </c>
      <c r="K720">
        <f t="shared" si="68"/>
        <v>-151.55227999999877</v>
      </c>
      <c r="L720">
        <f t="shared" si="69"/>
        <v>-138.72995999999287</v>
      </c>
      <c r="M720">
        <f t="shared" si="70"/>
        <v>12.822320000005902</v>
      </c>
      <c r="N720">
        <f t="shared" si="71"/>
        <v>-0.09242646649654164</v>
      </c>
    </row>
    <row r="721" spans="9:14" ht="12.75">
      <c r="I721">
        <f t="shared" si="72"/>
        <v>6.989999999999895</v>
      </c>
      <c r="J721">
        <f t="shared" si="67"/>
        <v>-70.2659999999995</v>
      </c>
      <c r="K721">
        <f t="shared" si="68"/>
        <v>-152.25493999999878</v>
      </c>
      <c r="L721">
        <f t="shared" si="69"/>
        <v>-139.41448999999287</v>
      </c>
      <c r="M721">
        <f t="shared" si="70"/>
        <v>12.840450000005916</v>
      </c>
      <c r="N721">
        <f t="shared" si="71"/>
        <v>-0.09210269319929781</v>
      </c>
    </row>
    <row r="722" spans="9:14" ht="12.75">
      <c r="I722">
        <f t="shared" si="72"/>
        <v>6.999999999999895</v>
      </c>
      <c r="J722">
        <f t="shared" si="67"/>
        <v>-70.36399999999949</v>
      </c>
      <c r="K722">
        <f t="shared" si="68"/>
        <v>-152.9585799999988</v>
      </c>
      <c r="L722">
        <f t="shared" si="69"/>
        <v>-140.09999999999283</v>
      </c>
      <c r="M722">
        <f t="shared" si="70"/>
        <v>12.858580000005958</v>
      </c>
      <c r="N722">
        <f t="shared" si="71"/>
        <v>-0.09178144182731346</v>
      </c>
    </row>
    <row r="723" spans="9:14" ht="12.75">
      <c r="I723">
        <f t="shared" si="72"/>
        <v>7.009999999999895</v>
      </c>
      <c r="J723">
        <f t="shared" si="67"/>
        <v>-70.46199999999949</v>
      </c>
      <c r="K723">
        <f t="shared" si="68"/>
        <v>-153.6631999999988</v>
      </c>
      <c r="L723">
        <f t="shared" si="69"/>
        <v>-140.7864899999928</v>
      </c>
      <c r="M723">
        <f t="shared" si="70"/>
        <v>12.876710000006</v>
      </c>
      <c r="N723">
        <f t="shared" si="71"/>
        <v>-0.09146268225031151</v>
      </c>
    </row>
    <row r="724" spans="9:14" ht="12.75">
      <c r="I724">
        <f t="shared" si="72"/>
        <v>7.019999999999895</v>
      </c>
      <c r="J724">
        <f t="shared" si="67"/>
        <v>-70.55999999999949</v>
      </c>
      <c r="K724">
        <f t="shared" si="68"/>
        <v>-154.3687999999988</v>
      </c>
      <c r="L724">
        <f t="shared" si="69"/>
        <v>-141.4739599999928</v>
      </c>
      <c r="M724">
        <f t="shared" si="70"/>
        <v>12.894840000006013</v>
      </c>
      <c r="N724">
        <f t="shared" si="71"/>
        <v>-0.09114638481885055</v>
      </c>
    </row>
    <row r="725" spans="9:14" ht="12.75">
      <c r="I725">
        <f t="shared" si="72"/>
        <v>7.0299999999998946</v>
      </c>
      <c r="J725">
        <f t="shared" si="67"/>
        <v>-70.65799999999949</v>
      </c>
      <c r="K725">
        <f t="shared" si="68"/>
        <v>-155.0753799999988</v>
      </c>
      <c r="L725">
        <f t="shared" si="69"/>
        <v>-142.16240999999275</v>
      </c>
      <c r="M725">
        <f t="shared" si="70"/>
        <v>12.912970000006055</v>
      </c>
      <c r="N725">
        <f t="shared" si="71"/>
        <v>-0.09083252035475985</v>
      </c>
    </row>
    <row r="726" spans="9:14" ht="12.75">
      <c r="I726">
        <f t="shared" si="72"/>
        <v>7.039999999999894</v>
      </c>
      <c r="J726">
        <f t="shared" si="67"/>
        <v>-70.75599999999949</v>
      </c>
      <c r="K726">
        <f t="shared" si="68"/>
        <v>-155.7829399999988</v>
      </c>
      <c r="L726">
        <f t="shared" si="69"/>
        <v>-142.85183999999273</v>
      </c>
      <c r="M726">
        <f t="shared" si="70"/>
        <v>12.931100000006069</v>
      </c>
      <c r="N726">
        <f t="shared" si="71"/>
        <v>-0.09052106014179954</v>
      </c>
    </row>
    <row r="727" spans="9:14" ht="12.75">
      <c r="I727">
        <f t="shared" si="72"/>
        <v>7.049999999999894</v>
      </c>
      <c r="J727">
        <f t="shared" si="67"/>
        <v>-70.85399999999949</v>
      </c>
      <c r="K727">
        <f t="shared" si="68"/>
        <v>-156.4914799999988</v>
      </c>
      <c r="L727">
        <f t="shared" si="69"/>
        <v>-143.54224999999272</v>
      </c>
      <c r="M727">
        <f t="shared" si="70"/>
        <v>12.949230000006082</v>
      </c>
      <c r="N727">
        <f t="shared" si="71"/>
        <v>-0.0902119759165454</v>
      </c>
    </row>
    <row r="728" spans="9:14" ht="12.75">
      <c r="I728">
        <f t="shared" si="72"/>
        <v>7.059999999999894</v>
      </c>
      <c r="J728">
        <f t="shared" si="67"/>
        <v>-70.95199999999949</v>
      </c>
      <c r="K728">
        <f t="shared" si="68"/>
        <v>-157.2009999999988</v>
      </c>
      <c r="L728">
        <f t="shared" si="69"/>
        <v>-144.23363999999268</v>
      </c>
      <c r="M728">
        <f t="shared" si="70"/>
        <v>12.967360000006124</v>
      </c>
      <c r="N728">
        <f t="shared" si="71"/>
        <v>-0.0899052398594862</v>
      </c>
    </row>
    <row r="729" spans="9:14" ht="12.75">
      <c r="I729">
        <f t="shared" si="72"/>
        <v>7.069999999999894</v>
      </c>
      <c r="J729">
        <f t="shared" si="67"/>
        <v>-71.04999999999949</v>
      </c>
      <c r="K729">
        <f t="shared" si="68"/>
        <v>-157.9114999999988</v>
      </c>
      <c r="L729">
        <f t="shared" si="69"/>
        <v>-144.92600999999266</v>
      </c>
      <c r="M729">
        <f t="shared" si="70"/>
        <v>12.985490000006138</v>
      </c>
      <c r="N729">
        <f t="shared" si="71"/>
        <v>-0.0896008245863306</v>
      </c>
    </row>
    <row r="730" spans="9:14" ht="12.75">
      <c r="I730">
        <f t="shared" si="72"/>
        <v>7.0799999999998935</v>
      </c>
      <c r="J730">
        <f t="shared" si="67"/>
        <v>-71.14799999999948</v>
      </c>
      <c r="K730">
        <f t="shared" si="68"/>
        <v>-158.6229799999988</v>
      </c>
      <c r="L730">
        <f t="shared" si="69"/>
        <v>-145.6193599999926</v>
      </c>
      <c r="M730">
        <f t="shared" si="70"/>
        <v>13.00362000000618</v>
      </c>
      <c r="N730">
        <f t="shared" si="71"/>
        <v>-0.08929870313951964</v>
      </c>
    </row>
    <row r="731" spans="9:14" ht="12.75">
      <c r="I731">
        <f t="shared" si="72"/>
        <v>7.089999999999893</v>
      </c>
      <c r="J731">
        <f t="shared" si="67"/>
        <v>-71.24599999999948</v>
      </c>
      <c r="K731">
        <f t="shared" si="68"/>
        <v>-159.33543999999878</v>
      </c>
      <c r="L731">
        <f t="shared" si="69"/>
        <v>-146.3136899999926</v>
      </c>
      <c r="M731">
        <f t="shared" si="70"/>
        <v>13.021750000006193</v>
      </c>
      <c r="N731">
        <f t="shared" si="71"/>
        <v>-0.08899884897993382</v>
      </c>
    </row>
    <row r="732" spans="9:14" ht="12.75">
      <c r="I732">
        <f t="shared" si="72"/>
        <v>7.099999999999893</v>
      </c>
      <c r="J732">
        <f t="shared" si="67"/>
        <v>-71.34399999999948</v>
      </c>
      <c r="K732">
        <f t="shared" si="68"/>
        <v>-160.04887999999877</v>
      </c>
      <c r="L732">
        <f t="shared" si="69"/>
        <v>-147.0089999999926</v>
      </c>
      <c r="M732">
        <f t="shared" si="70"/>
        <v>13.039880000006178</v>
      </c>
      <c r="N732">
        <f t="shared" si="71"/>
        <v>-0.08870123597879609</v>
      </c>
    </row>
    <row r="733" spans="9:14" ht="12.75">
      <c r="I733">
        <f t="shared" si="72"/>
        <v>7.109999999999893</v>
      </c>
      <c r="J733">
        <f t="shared" si="67"/>
        <v>-71.44199999999948</v>
      </c>
      <c r="K733">
        <f t="shared" si="68"/>
        <v>-160.76329999999876</v>
      </c>
      <c r="L733">
        <f t="shared" si="69"/>
        <v>-147.70528999999254</v>
      </c>
      <c r="M733">
        <f t="shared" si="70"/>
        <v>13.05801000000622</v>
      </c>
      <c r="N733">
        <f t="shared" si="71"/>
        <v>-0.08840583840976095</v>
      </c>
    </row>
    <row r="734" spans="9:14" ht="12.75">
      <c r="I734">
        <f t="shared" si="72"/>
        <v>7.119999999999893</v>
      </c>
      <c r="J734">
        <f t="shared" si="67"/>
        <v>-71.53999999999948</v>
      </c>
      <c r="K734">
        <f t="shared" si="68"/>
        <v>-161.47869999999875</v>
      </c>
      <c r="L734">
        <f t="shared" si="69"/>
        <v>-148.40255999999255</v>
      </c>
      <c r="M734">
        <f t="shared" si="70"/>
        <v>13.076140000006205</v>
      </c>
      <c r="N734">
        <f t="shared" si="71"/>
        <v>-0.08811263094118364</v>
      </c>
    </row>
    <row r="735" spans="9:14" ht="12.75">
      <c r="I735">
        <f t="shared" si="72"/>
        <v>7.129999999999892</v>
      </c>
      <c r="J735">
        <f t="shared" si="67"/>
        <v>-71.63799999999948</v>
      </c>
      <c r="K735">
        <f t="shared" si="68"/>
        <v>-162.19507999999874</v>
      </c>
      <c r="L735">
        <f t="shared" si="69"/>
        <v>-149.1008099999925</v>
      </c>
      <c r="M735">
        <f t="shared" si="70"/>
        <v>13.094270000006247</v>
      </c>
      <c r="N735">
        <f t="shared" si="71"/>
        <v>-0.08782158862857221</v>
      </c>
    </row>
    <row r="736" spans="9:14" ht="12.75">
      <c r="I736">
        <f t="shared" si="72"/>
        <v>7.139999999999892</v>
      </c>
      <c r="J736">
        <f t="shared" si="67"/>
        <v>-71.73599999999948</v>
      </c>
      <c r="K736">
        <f t="shared" si="68"/>
        <v>-162.91243999999872</v>
      </c>
      <c r="L736">
        <f t="shared" si="69"/>
        <v>-149.8000399999925</v>
      </c>
      <c r="M736">
        <f t="shared" si="70"/>
        <v>13.112400000006232</v>
      </c>
      <c r="N736">
        <f t="shared" si="71"/>
        <v>-0.0875326869072057</v>
      </c>
    </row>
    <row r="737" spans="9:14" ht="12.75">
      <c r="I737">
        <f t="shared" si="72"/>
        <v>7.149999999999892</v>
      </c>
      <c r="J737">
        <f t="shared" si="67"/>
        <v>-71.83399999999948</v>
      </c>
      <c r="K737">
        <f t="shared" si="68"/>
        <v>-163.6307799999987</v>
      </c>
      <c r="L737">
        <f t="shared" si="69"/>
        <v>-150.50024999999243</v>
      </c>
      <c r="M737">
        <f t="shared" si="70"/>
        <v>13.130530000006274</v>
      </c>
      <c r="N737">
        <f t="shared" si="71"/>
        <v>-0.08724590158492716</v>
      </c>
    </row>
    <row r="738" spans="9:14" ht="12.75">
      <c r="I738">
        <f t="shared" si="72"/>
        <v>7.159999999999892</v>
      </c>
      <c r="J738">
        <f t="shared" si="67"/>
        <v>-71.93199999999948</v>
      </c>
      <c r="K738">
        <f t="shared" si="68"/>
        <v>-164.3500999999987</v>
      </c>
      <c r="L738">
        <f t="shared" si="69"/>
        <v>-151.20143999999243</v>
      </c>
      <c r="M738">
        <f t="shared" si="70"/>
        <v>13.14866000000626</v>
      </c>
      <c r="N738">
        <f t="shared" si="71"/>
        <v>-0.08696120883509388</v>
      </c>
    </row>
    <row r="739" spans="9:14" ht="12.75">
      <c r="I739">
        <f t="shared" si="72"/>
        <v>7.169999999999892</v>
      </c>
      <c r="J739">
        <f t="shared" si="67"/>
        <v>-72.02999999999948</v>
      </c>
      <c r="K739">
        <f t="shared" si="68"/>
        <v>-165.0703999999987</v>
      </c>
      <c r="L739">
        <f t="shared" si="69"/>
        <v>-151.9036099999924</v>
      </c>
      <c r="M739">
        <f t="shared" si="70"/>
        <v>13.166790000006301</v>
      </c>
      <c r="N739">
        <f t="shared" si="71"/>
        <v>-0.08667858518969339</v>
      </c>
    </row>
    <row r="740" spans="9:14" ht="12.75">
      <c r="I740">
        <f t="shared" si="72"/>
        <v>7.179999999999891</v>
      </c>
      <c r="J740">
        <f t="shared" si="67"/>
        <v>-72.12799999999947</v>
      </c>
      <c r="K740">
        <f t="shared" si="68"/>
        <v>-165.7916799999987</v>
      </c>
      <c r="L740">
        <f t="shared" si="69"/>
        <v>-152.6067599999924</v>
      </c>
      <c r="M740">
        <f t="shared" si="70"/>
        <v>13.184920000006315</v>
      </c>
      <c r="N740">
        <f t="shared" si="71"/>
        <v>-0.08639800753260847</v>
      </c>
    </row>
    <row r="741" spans="9:14" ht="12.75">
      <c r="I741">
        <f t="shared" si="72"/>
        <v>7.189999999999891</v>
      </c>
      <c r="J741">
        <f t="shared" si="67"/>
        <v>-72.22599999999947</v>
      </c>
      <c r="K741">
        <f t="shared" si="68"/>
        <v>-166.5139399999987</v>
      </c>
      <c r="L741">
        <f t="shared" si="69"/>
        <v>-153.31088999999236</v>
      </c>
      <c r="M741">
        <f t="shared" si="70"/>
        <v>13.203050000006357</v>
      </c>
      <c r="N741">
        <f t="shared" si="71"/>
        <v>-0.0861194530930387</v>
      </c>
    </row>
    <row r="742" spans="9:14" ht="12.75">
      <c r="I742">
        <f t="shared" si="72"/>
        <v>7.199999999999891</v>
      </c>
      <c r="J742">
        <f t="shared" si="67"/>
        <v>-72.32399999999947</v>
      </c>
      <c r="K742">
        <f t="shared" si="68"/>
        <v>-167.23717999999872</v>
      </c>
      <c r="L742">
        <f t="shared" si="69"/>
        <v>-154.01599999999232</v>
      </c>
      <c r="M742">
        <f t="shared" si="70"/>
        <v>13.221180000006399</v>
      </c>
      <c r="N742">
        <f t="shared" si="71"/>
        <v>-0.08584289943906515</v>
      </c>
    </row>
    <row r="743" spans="9:14" ht="12.75">
      <c r="I743">
        <f t="shared" si="72"/>
        <v>7.209999999999891</v>
      </c>
      <c r="J743">
        <f t="shared" si="67"/>
        <v>-72.42199999999947</v>
      </c>
      <c r="K743">
        <f t="shared" si="68"/>
        <v>-167.96139999999872</v>
      </c>
      <c r="L743">
        <f t="shared" si="69"/>
        <v>-154.7220899999923</v>
      </c>
      <c r="M743">
        <f t="shared" si="70"/>
        <v>13.239310000006412</v>
      </c>
      <c r="N743">
        <f t="shared" si="71"/>
        <v>-0.08556832447136069</v>
      </c>
    </row>
    <row r="744" spans="9:14" ht="12.75">
      <c r="I744">
        <f t="shared" si="72"/>
        <v>7.2199999999998905</v>
      </c>
      <c r="J744">
        <f t="shared" si="67"/>
        <v>-72.51999999999947</v>
      </c>
      <c r="K744">
        <f t="shared" si="68"/>
        <v>-168.68659999999872</v>
      </c>
      <c r="L744">
        <f t="shared" si="69"/>
        <v>-155.4291599999923</v>
      </c>
      <c r="M744">
        <f t="shared" si="70"/>
        <v>13.257440000006426</v>
      </c>
      <c r="N744">
        <f t="shared" si="71"/>
        <v>-0.08529570641703965</v>
      </c>
    </row>
    <row r="745" spans="9:14" ht="12.75">
      <c r="I745">
        <f t="shared" si="72"/>
        <v>7.22999999999989</v>
      </c>
      <c r="J745">
        <f t="shared" si="67"/>
        <v>-72.61799999999947</v>
      </c>
      <c r="K745">
        <f t="shared" si="68"/>
        <v>-169.41277999999872</v>
      </c>
      <c r="L745">
        <f t="shared" si="69"/>
        <v>-156.13720999999225</v>
      </c>
      <c r="M745">
        <f t="shared" si="70"/>
        <v>13.275570000006468</v>
      </c>
      <c r="N745">
        <f t="shared" si="71"/>
        <v>-0.08502502382364285</v>
      </c>
    </row>
    <row r="746" spans="9:14" ht="12.75">
      <c r="I746">
        <f t="shared" si="72"/>
        <v>7.23999999999989</v>
      </c>
      <c r="J746">
        <f t="shared" si="67"/>
        <v>-72.71599999999947</v>
      </c>
      <c r="K746">
        <f t="shared" si="68"/>
        <v>-170.13993999999872</v>
      </c>
      <c r="L746">
        <f t="shared" si="69"/>
        <v>-156.84623999999224</v>
      </c>
      <c r="M746">
        <f t="shared" si="70"/>
        <v>13.293700000006481</v>
      </c>
      <c r="N746">
        <f t="shared" si="71"/>
        <v>-0.08475625555325483</v>
      </c>
    </row>
    <row r="747" spans="9:14" ht="12.75">
      <c r="I747">
        <f t="shared" si="72"/>
        <v>7.24999999999989</v>
      </c>
      <c r="J747">
        <f t="shared" si="67"/>
        <v>-72.81399999999947</v>
      </c>
      <c r="K747">
        <f t="shared" si="68"/>
        <v>-170.8680799999987</v>
      </c>
      <c r="L747">
        <f t="shared" si="69"/>
        <v>-157.5562499999922</v>
      </c>
      <c r="M747">
        <f t="shared" si="70"/>
        <v>13.311830000006523</v>
      </c>
      <c r="N747">
        <f t="shared" si="71"/>
        <v>-0.08448938077675232</v>
      </c>
    </row>
    <row r="748" spans="9:14" ht="12.75">
      <c r="I748">
        <f t="shared" si="72"/>
        <v>7.25999999999989</v>
      </c>
      <c r="J748">
        <f t="shared" si="67"/>
        <v>-72.91199999999947</v>
      </c>
      <c r="K748">
        <f t="shared" si="68"/>
        <v>-171.5971999999987</v>
      </c>
      <c r="L748">
        <f t="shared" si="69"/>
        <v>-158.26723999999217</v>
      </c>
      <c r="M748">
        <f t="shared" si="70"/>
        <v>13.329960000006537</v>
      </c>
      <c r="N748">
        <f t="shared" si="71"/>
        <v>-0.08422437896817557</v>
      </c>
    </row>
    <row r="749" spans="9:14" ht="12.75">
      <c r="I749">
        <f t="shared" si="72"/>
        <v>7.269999999999889</v>
      </c>
      <c r="J749">
        <f t="shared" si="67"/>
        <v>-73.00999999999947</v>
      </c>
      <c r="K749">
        <f t="shared" si="68"/>
        <v>-172.3272999999987</v>
      </c>
      <c r="L749">
        <f t="shared" si="69"/>
        <v>-158.97920999999212</v>
      </c>
      <c r="M749">
        <f t="shared" si="70"/>
        <v>13.348090000006579</v>
      </c>
      <c r="N749">
        <f t="shared" si="71"/>
        <v>-0.08396122989922544</v>
      </c>
    </row>
    <row r="750" spans="9:14" ht="12.75">
      <c r="I750">
        <f t="shared" si="72"/>
        <v>7.279999999999889</v>
      </c>
      <c r="J750">
        <f t="shared" si="67"/>
        <v>-73.10799999999946</v>
      </c>
      <c r="K750">
        <f t="shared" si="68"/>
        <v>-173.0583799999987</v>
      </c>
      <c r="L750">
        <f t="shared" si="69"/>
        <v>-159.6921599999921</v>
      </c>
      <c r="M750">
        <f t="shared" si="70"/>
        <v>13.366220000006592</v>
      </c>
      <c r="N750">
        <f t="shared" si="71"/>
        <v>-0.08369991363387691</v>
      </c>
    </row>
    <row r="751" spans="9:14" ht="12.75">
      <c r="I751">
        <f t="shared" si="72"/>
        <v>7.289999999999889</v>
      </c>
      <c r="J751">
        <f t="shared" si="67"/>
        <v>-73.20599999999946</v>
      </c>
      <c r="K751">
        <f t="shared" si="68"/>
        <v>-173.79043999999868</v>
      </c>
      <c r="L751">
        <f t="shared" si="69"/>
        <v>-160.4060899999921</v>
      </c>
      <c r="M751">
        <f t="shared" si="70"/>
        <v>13.384350000006577</v>
      </c>
      <c r="N751">
        <f t="shared" si="71"/>
        <v>-0.08344041052311191</v>
      </c>
    </row>
    <row r="752" spans="9:14" ht="12.75">
      <c r="I752">
        <f t="shared" si="72"/>
        <v>7.299999999999889</v>
      </c>
      <c r="J752">
        <f t="shared" si="67"/>
        <v>-73.30399999999946</v>
      </c>
      <c r="K752">
        <f t="shared" si="68"/>
        <v>-174.52347999999867</v>
      </c>
      <c r="L752">
        <f t="shared" si="69"/>
        <v>-161.12099999999208</v>
      </c>
      <c r="M752">
        <f t="shared" si="70"/>
        <v>13.402480000006591</v>
      </c>
      <c r="N752">
        <f t="shared" si="71"/>
        <v>-0.08318270119976447</v>
      </c>
    </row>
    <row r="753" spans="9:14" ht="12.75">
      <c r="I753">
        <f t="shared" si="72"/>
        <v>7.309999999999889</v>
      </c>
      <c r="J753">
        <f t="shared" si="67"/>
        <v>-73.40199999999946</v>
      </c>
      <c r="K753">
        <f t="shared" si="68"/>
        <v>-175.25749999999866</v>
      </c>
      <c r="L753">
        <f t="shared" si="69"/>
        <v>-161.83688999999202</v>
      </c>
      <c r="M753">
        <f t="shared" si="70"/>
        <v>13.420610000006633</v>
      </c>
      <c r="N753">
        <f t="shared" si="71"/>
        <v>-0.08292676657347589</v>
      </c>
    </row>
    <row r="754" spans="9:14" ht="12.75">
      <c r="I754">
        <f t="shared" si="72"/>
        <v>7.319999999999888</v>
      </c>
      <c r="J754">
        <f t="shared" si="67"/>
        <v>-73.49999999999946</v>
      </c>
      <c r="K754">
        <f t="shared" si="68"/>
        <v>-175.99249999999864</v>
      </c>
      <c r="L754">
        <f t="shared" si="69"/>
        <v>-162.553759999992</v>
      </c>
      <c r="M754">
        <f t="shared" si="70"/>
        <v>13.438740000006646</v>
      </c>
      <c r="N754">
        <f t="shared" si="71"/>
        <v>-0.08267258782575874</v>
      </c>
    </row>
    <row r="755" spans="9:14" ht="12.75">
      <c r="I755">
        <f t="shared" si="72"/>
        <v>7.329999999999888</v>
      </c>
      <c r="J755">
        <f t="shared" si="67"/>
        <v>-73.59799999999946</v>
      </c>
      <c r="K755">
        <f t="shared" si="68"/>
        <v>-176.72847999999863</v>
      </c>
      <c r="L755">
        <f t="shared" si="69"/>
        <v>-163.271609999992</v>
      </c>
      <c r="M755">
        <f t="shared" si="70"/>
        <v>13.456870000006631</v>
      </c>
      <c r="N755">
        <f t="shared" si="71"/>
        <v>-0.08242014640516677</v>
      </c>
    </row>
    <row r="756" spans="9:14" ht="12.75">
      <c r="I756">
        <f t="shared" si="72"/>
        <v>7.339999999999888</v>
      </c>
      <c r="J756">
        <f t="shared" si="67"/>
        <v>-73.69599999999946</v>
      </c>
      <c r="K756">
        <f t="shared" si="68"/>
        <v>-177.4654399999986</v>
      </c>
      <c r="L756">
        <f t="shared" si="69"/>
        <v>-163.99043999999196</v>
      </c>
      <c r="M756">
        <f t="shared" si="70"/>
        <v>13.475000000006645</v>
      </c>
      <c r="N756">
        <f t="shared" si="71"/>
        <v>-0.08216942402256684</v>
      </c>
    </row>
    <row r="757" spans="9:14" ht="12.75">
      <c r="I757">
        <f t="shared" si="72"/>
        <v>7.349999999999888</v>
      </c>
      <c r="J757">
        <f t="shared" si="67"/>
        <v>-73.79399999999946</v>
      </c>
      <c r="K757">
        <f t="shared" si="68"/>
        <v>-178.2033799999986</v>
      </c>
      <c r="L757">
        <f t="shared" si="69"/>
        <v>-164.71024999999196</v>
      </c>
      <c r="M757">
        <f t="shared" si="70"/>
        <v>13.49313000000663</v>
      </c>
      <c r="N757">
        <f t="shared" si="71"/>
        <v>-0.0819204026465098</v>
      </c>
    </row>
    <row r="758" spans="9:14" ht="12.75">
      <c r="I758">
        <f t="shared" si="72"/>
        <v>7.3599999999998875</v>
      </c>
      <c r="J758">
        <f t="shared" si="67"/>
        <v>-73.89199999999946</v>
      </c>
      <c r="K758">
        <f t="shared" si="68"/>
        <v>-178.9422999999986</v>
      </c>
      <c r="L758">
        <f t="shared" si="69"/>
        <v>-165.43103999999192</v>
      </c>
      <c r="M758">
        <f t="shared" si="70"/>
        <v>13.511260000006672</v>
      </c>
      <c r="N758">
        <f t="shared" si="71"/>
        <v>-0.08167306449870189</v>
      </c>
    </row>
    <row r="759" spans="9:14" ht="12.75">
      <c r="I759">
        <f t="shared" si="72"/>
        <v>7.369999999999887</v>
      </c>
      <c r="J759">
        <f t="shared" si="67"/>
        <v>-73.98999999999945</v>
      </c>
      <c r="K759">
        <f t="shared" si="68"/>
        <v>-179.6821999999986</v>
      </c>
      <c r="L759">
        <f t="shared" si="69"/>
        <v>-166.15280999999192</v>
      </c>
      <c r="M759">
        <f t="shared" si="70"/>
        <v>13.529390000006686</v>
      </c>
      <c r="N759">
        <f t="shared" si="71"/>
        <v>-0.08142739204956777</v>
      </c>
    </row>
    <row r="760" spans="9:14" ht="12.75">
      <c r="I760">
        <f t="shared" si="72"/>
        <v>7.379999999999887</v>
      </c>
      <c r="J760">
        <f t="shared" si="67"/>
        <v>-74.08799999999945</v>
      </c>
      <c r="K760">
        <f t="shared" si="68"/>
        <v>-180.4230799999986</v>
      </c>
      <c r="L760">
        <f t="shared" si="69"/>
        <v>-166.87555999999188</v>
      </c>
      <c r="M760">
        <f t="shared" si="70"/>
        <v>13.547520000006728</v>
      </c>
      <c r="N760">
        <f t="shared" si="71"/>
        <v>-0.0811833680139104</v>
      </c>
    </row>
    <row r="761" spans="9:14" ht="12.75">
      <c r="I761">
        <f t="shared" si="72"/>
        <v>7.389999999999887</v>
      </c>
      <c r="J761">
        <f t="shared" si="67"/>
        <v>-74.18599999999945</v>
      </c>
      <c r="K761">
        <f t="shared" si="68"/>
        <v>-181.1649399999986</v>
      </c>
      <c r="L761">
        <f t="shared" si="69"/>
        <v>-167.5992899999918</v>
      </c>
      <c r="M761">
        <f t="shared" si="70"/>
        <v>13.565650000006798</v>
      </c>
      <c r="N761">
        <f t="shared" si="71"/>
        <v>-0.08094097534665845</v>
      </c>
    </row>
    <row r="762" spans="9:14" ht="12.75">
      <c r="I762">
        <f t="shared" si="72"/>
        <v>7.399999999999887</v>
      </c>
      <c r="J762">
        <f t="shared" si="67"/>
        <v>-74.28399999999945</v>
      </c>
      <c r="K762">
        <f t="shared" si="68"/>
        <v>-181.9077799999986</v>
      </c>
      <c r="L762">
        <f t="shared" si="69"/>
        <v>-168.32399999999177</v>
      </c>
      <c r="M762">
        <f t="shared" si="70"/>
        <v>13.58378000000684</v>
      </c>
      <c r="N762">
        <f t="shared" si="71"/>
        <v>-0.08070019723870336</v>
      </c>
    </row>
    <row r="763" spans="9:14" ht="12.75">
      <c r="I763">
        <f t="shared" si="72"/>
        <v>7.4099999999998865</v>
      </c>
      <c r="J763">
        <f t="shared" si="67"/>
        <v>-74.38199999999945</v>
      </c>
      <c r="K763">
        <f t="shared" si="68"/>
        <v>-182.6515999999986</v>
      </c>
      <c r="L763">
        <f t="shared" si="69"/>
        <v>-169.0496899999918</v>
      </c>
      <c r="M763">
        <f t="shared" si="70"/>
        <v>13.601910000006797</v>
      </c>
      <c r="N763">
        <f t="shared" si="71"/>
        <v>-0.08046101711282319</v>
      </c>
    </row>
    <row r="764" spans="9:14" ht="12.75">
      <c r="I764">
        <f t="shared" si="72"/>
        <v>7.419999999999886</v>
      </c>
      <c r="J764">
        <f t="shared" si="67"/>
        <v>-74.47999999999945</v>
      </c>
      <c r="K764">
        <f t="shared" si="68"/>
        <v>-183.3963999999986</v>
      </c>
      <c r="L764">
        <f t="shared" si="69"/>
        <v>-169.77635999999177</v>
      </c>
      <c r="M764">
        <f t="shared" si="70"/>
        <v>13.620040000006838</v>
      </c>
      <c r="N764">
        <f t="shared" si="71"/>
        <v>-0.0802234186196918</v>
      </c>
    </row>
    <row r="765" spans="9:14" ht="12.75">
      <c r="I765">
        <f t="shared" si="72"/>
        <v>7.429999999999886</v>
      </c>
      <c r="J765">
        <f t="shared" si="67"/>
        <v>-74.57799999999945</v>
      </c>
      <c r="K765">
        <f t="shared" si="68"/>
        <v>-184.1421799999986</v>
      </c>
      <c r="L765">
        <f t="shared" si="69"/>
        <v>-170.5040099999917</v>
      </c>
      <c r="M765">
        <f t="shared" si="70"/>
        <v>13.638170000006909</v>
      </c>
      <c r="N765">
        <f t="shared" si="71"/>
        <v>-0.07998738563396587</v>
      </c>
    </row>
    <row r="766" spans="9:14" ht="12.75">
      <c r="I766">
        <f t="shared" si="72"/>
        <v>7.439999999999886</v>
      </c>
      <c r="J766">
        <f t="shared" si="67"/>
        <v>-74.67599999999945</v>
      </c>
      <c r="K766">
        <f t="shared" si="68"/>
        <v>-184.8889399999986</v>
      </c>
      <c r="L766">
        <f t="shared" si="69"/>
        <v>-171.2326399999917</v>
      </c>
      <c r="M766">
        <f t="shared" si="70"/>
        <v>13.656300000006894</v>
      </c>
      <c r="N766">
        <f t="shared" si="71"/>
        <v>-0.0797529022504562</v>
      </c>
    </row>
    <row r="767" spans="9:14" ht="12.75">
      <c r="I767">
        <f t="shared" si="72"/>
        <v>7.449999999999886</v>
      </c>
      <c r="J767">
        <f t="shared" si="67"/>
        <v>-74.77399999999945</v>
      </c>
      <c r="K767">
        <f t="shared" si="68"/>
        <v>-185.6366799999986</v>
      </c>
      <c r="L767">
        <f t="shared" si="69"/>
        <v>-171.96224999999163</v>
      </c>
      <c r="M767">
        <f t="shared" si="70"/>
        <v>13.674430000006964</v>
      </c>
      <c r="N767">
        <f t="shared" si="71"/>
        <v>-0.07951995278037843</v>
      </c>
    </row>
    <row r="768" spans="9:14" ht="12.75">
      <c r="I768">
        <f t="shared" si="72"/>
        <v>7.459999999999885</v>
      </c>
      <c r="J768">
        <f t="shared" si="67"/>
        <v>-74.87199999999945</v>
      </c>
      <c r="K768">
        <f t="shared" si="68"/>
        <v>-186.38539999999858</v>
      </c>
      <c r="L768">
        <f t="shared" si="69"/>
        <v>-172.69283999999163</v>
      </c>
      <c r="M768">
        <f t="shared" si="70"/>
        <v>13.69256000000695</v>
      </c>
      <c r="N768">
        <f t="shared" si="71"/>
        <v>-0.07928852174767415</v>
      </c>
    </row>
    <row r="769" spans="9:14" ht="12.75">
      <c r="I769">
        <f t="shared" si="72"/>
        <v>7.469999999999885</v>
      </c>
      <c r="J769">
        <f t="shared" si="67"/>
        <v>-74.96999999999944</v>
      </c>
      <c r="K769">
        <f t="shared" si="68"/>
        <v>-187.13509999999857</v>
      </c>
      <c r="L769">
        <f t="shared" si="69"/>
        <v>-173.4244099999916</v>
      </c>
      <c r="M769">
        <f t="shared" si="70"/>
        <v>13.710690000006963</v>
      </c>
      <c r="N769">
        <f t="shared" si="71"/>
        <v>-0.07905859388541456</v>
      </c>
    </row>
    <row r="770" spans="9:14" ht="12.75">
      <c r="I770">
        <f t="shared" si="72"/>
        <v>7.479999999999885</v>
      </c>
      <c r="J770">
        <f t="shared" si="67"/>
        <v>-75.06799999999944</v>
      </c>
      <c r="K770">
        <f t="shared" si="68"/>
        <v>-187.88577999999856</v>
      </c>
      <c r="L770">
        <f t="shared" si="69"/>
        <v>-174.1569599999916</v>
      </c>
      <c r="M770">
        <f t="shared" si="70"/>
        <v>13.728820000006948</v>
      </c>
      <c r="N770">
        <f t="shared" si="71"/>
        <v>-0.07883015413227017</v>
      </c>
    </row>
    <row r="771" spans="9:14" ht="12.75">
      <c r="I771">
        <f t="shared" si="72"/>
        <v>7.489999999999885</v>
      </c>
      <c r="J771">
        <f t="shared" si="67"/>
        <v>-75.16599999999944</v>
      </c>
      <c r="K771">
        <f t="shared" si="68"/>
        <v>-188.63743999999855</v>
      </c>
      <c r="L771">
        <f t="shared" si="69"/>
        <v>-174.89048999999153</v>
      </c>
      <c r="M771">
        <f t="shared" si="70"/>
        <v>13.746950000007018</v>
      </c>
      <c r="N771">
        <f t="shared" si="71"/>
        <v>-0.07860318762905681</v>
      </c>
    </row>
    <row r="772" spans="9:14" ht="12.75">
      <c r="I772">
        <f t="shared" si="72"/>
        <v>7.4999999999998845</v>
      </c>
      <c r="J772">
        <f t="shared" si="67"/>
        <v>-75.26399999999944</v>
      </c>
      <c r="K772">
        <f t="shared" si="68"/>
        <v>-189.39007999999853</v>
      </c>
      <c r="L772">
        <f t="shared" si="69"/>
        <v>-175.62499999999153</v>
      </c>
      <c r="M772">
        <f t="shared" si="70"/>
        <v>13.765080000007003</v>
      </c>
      <c r="N772">
        <f t="shared" si="71"/>
        <v>-0.07837767971534615</v>
      </c>
    </row>
    <row r="773" spans="9:14" ht="12.75">
      <c r="I773">
        <f t="shared" si="72"/>
        <v>7.509999999999884</v>
      </c>
      <c r="J773">
        <f t="shared" si="67"/>
        <v>-75.36199999999944</v>
      </c>
      <c r="K773">
        <f t="shared" si="68"/>
        <v>-190.14369999999852</v>
      </c>
      <c r="L773">
        <f t="shared" si="69"/>
        <v>-176.3604899999915</v>
      </c>
      <c r="M773">
        <f t="shared" si="70"/>
        <v>13.783210000007017</v>
      </c>
      <c r="N773">
        <f t="shared" si="71"/>
        <v>-0.07815361592615036</v>
      </c>
    </row>
    <row r="774" spans="9:14" ht="12.75">
      <c r="I774">
        <f t="shared" si="72"/>
        <v>7.519999999999884</v>
      </c>
      <c r="J774">
        <f aca="true" t="shared" si="73" ref="J774:J837">J773+gravity*deltat</f>
        <v>-75.45999999999944</v>
      </c>
      <c r="K774">
        <f aca="true" t="shared" si="74" ref="K774:K837">K773+J774*deltat</f>
        <v>-190.8982999999985</v>
      </c>
      <c r="L774">
        <f aca="true" t="shared" si="75" ref="L774:L837">Ho+Vo*I774+0.5*gravity*I774^2</f>
        <v>-177.0969599999915</v>
      </c>
      <c r="M774">
        <f t="shared" si="70"/>
        <v>13.801340000007002</v>
      </c>
      <c r="N774">
        <f t="shared" si="71"/>
        <v>-0.07793098198866691</v>
      </c>
    </row>
    <row r="775" spans="9:14" ht="12.75">
      <c r="I775">
        <f t="shared" si="72"/>
        <v>7.529999999999884</v>
      </c>
      <c r="J775">
        <f t="shared" si="73"/>
        <v>-75.55799999999944</v>
      </c>
      <c r="K775">
        <f t="shared" si="74"/>
        <v>-191.65387999999848</v>
      </c>
      <c r="L775">
        <f t="shared" si="75"/>
        <v>-177.83440999999146</v>
      </c>
      <c r="M775">
        <f t="shared" si="70"/>
        <v>13.819470000007016</v>
      </c>
      <c r="N775">
        <f t="shared" si="71"/>
        <v>-0.0777097638190926</v>
      </c>
    </row>
    <row r="776" spans="9:14" ht="12.75">
      <c r="I776">
        <f t="shared" si="72"/>
        <v>7.539999999999884</v>
      </c>
      <c r="J776">
        <f t="shared" si="73"/>
        <v>-75.65599999999944</v>
      </c>
      <c r="K776">
        <f t="shared" si="74"/>
        <v>-192.4104399999985</v>
      </c>
      <c r="L776">
        <f t="shared" si="75"/>
        <v>-178.5728399999914</v>
      </c>
      <c r="M776">
        <f t="shared" si="70"/>
        <v>13.837600000007086</v>
      </c>
      <c r="N776">
        <f t="shared" si="71"/>
        <v>-0.07748994751949821</v>
      </c>
    </row>
    <row r="777" spans="9:14" ht="12.75">
      <c r="I777">
        <f t="shared" si="72"/>
        <v>7.5499999999998835</v>
      </c>
      <c r="J777">
        <f t="shared" si="73"/>
        <v>-75.75399999999944</v>
      </c>
      <c r="K777">
        <f t="shared" si="74"/>
        <v>-193.1679799999985</v>
      </c>
      <c r="L777">
        <f t="shared" si="75"/>
        <v>-179.31224999999142</v>
      </c>
      <c r="M777">
        <f aca="true" t="shared" si="76" ref="M777:M840">L777-K777</f>
        <v>13.855730000007071</v>
      </c>
      <c r="N777">
        <f aca="true" t="shared" si="77" ref="N777:N840">M777/L777</f>
        <v>-0.07727151937476516</v>
      </c>
    </row>
    <row r="778" spans="9:14" ht="12.75">
      <c r="I778">
        <f t="shared" si="72"/>
        <v>7.559999999999883</v>
      </c>
      <c r="J778">
        <f t="shared" si="73"/>
        <v>-75.85199999999944</v>
      </c>
      <c r="K778">
        <f t="shared" si="74"/>
        <v>-193.9264999999985</v>
      </c>
      <c r="L778">
        <f t="shared" si="75"/>
        <v>-180.05263999999136</v>
      </c>
      <c r="M778">
        <f t="shared" si="76"/>
        <v>13.873860000007141</v>
      </c>
      <c r="N778">
        <f t="shared" si="77"/>
        <v>-0.07705446584958603</v>
      </c>
    </row>
    <row r="779" spans="9:14" ht="12.75">
      <c r="I779">
        <f t="shared" si="72"/>
        <v>7.569999999999883</v>
      </c>
      <c r="J779">
        <f t="shared" si="73"/>
        <v>-75.94999999999943</v>
      </c>
      <c r="K779">
        <f t="shared" si="74"/>
        <v>-194.6859999999985</v>
      </c>
      <c r="L779">
        <f t="shared" si="75"/>
        <v>-180.79400999999132</v>
      </c>
      <c r="M779">
        <f t="shared" si="76"/>
        <v>13.891990000007183</v>
      </c>
      <c r="N779">
        <f t="shared" si="77"/>
        <v>-0.07683877358551786</v>
      </c>
    </row>
    <row r="780" spans="9:14" ht="12.75">
      <c r="I780">
        <f t="shared" si="72"/>
        <v>7.579999999999883</v>
      </c>
      <c r="J780">
        <f t="shared" si="73"/>
        <v>-76.04799999999943</v>
      </c>
      <c r="K780">
        <f t="shared" si="74"/>
        <v>-195.4464799999985</v>
      </c>
      <c r="L780">
        <f t="shared" si="75"/>
        <v>-181.5363599999913</v>
      </c>
      <c r="M780">
        <f t="shared" si="76"/>
        <v>13.910120000007197</v>
      </c>
      <c r="N780">
        <f t="shared" si="77"/>
        <v>-0.0766244293980989</v>
      </c>
    </row>
    <row r="781" spans="9:14" ht="12.75">
      <c r="I781">
        <f t="shared" si="72"/>
        <v>7.589999999999883</v>
      </c>
      <c r="J781">
        <f t="shared" si="73"/>
        <v>-76.14599999999943</v>
      </c>
      <c r="K781">
        <f t="shared" si="74"/>
        <v>-196.2079399999985</v>
      </c>
      <c r="L781">
        <f t="shared" si="75"/>
        <v>-182.27968999999126</v>
      </c>
      <c r="M781">
        <f t="shared" si="76"/>
        <v>13.928250000007239</v>
      </c>
      <c r="N781">
        <f t="shared" si="77"/>
        <v>-0.07641142027401905</v>
      </c>
    </row>
    <row r="782" spans="9:14" ht="12.75">
      <c r="I782">
        <f t="shared" si="72"/>
        <v>7.599999999999882</v>
      </c>
      <c r="J782">
        <f t="shared" si="73"/>
        <v>-76.24399999999943</v>
      </c>
      <c r="K782">
        <f t="shared" si="74"/>
        <v>-196.9703799999985</v>
      </c>
      <c r="L782">
        <f t="shared" si="75"/>
        <v>-183.02399999999125</v>
      </c>
      <c r="M782">
        <f t="shared" si="76"/>
        <v>13.946380000007252</v>
      </c>
      <c r="N782">
        <f t="shared" si="77"/>
        <v>-0.0761997333683447</v>
      </c>
    </row>
    <row r="783" spans="9:14" ht="12.75">
      <c r="I783">
        <f t="shared" si="72"/>
        <v>7.609999999999882</v>
      </c>
      <c r="J783">
        <f t="shared" si="73"/>
        <v>-76.34199999999943</v>
      </c>
      <c r="K783">
        <f t="shared" si="74"/>
        <v>-197.7337999999985</v>
      </c>
      <c r="L783">
        <f t="shared" si="75"/>
        <v>-183.7692899999912</v>
      </c>
      <c r="M783">
        <f t="shared" si="76"/>
        <v>13.964510000007294</v>
      </c>
      <c r="N783">
        <f t="shared" si="77"/>
        <v>-0.07598935600179967</v>
      </c>
    </row>
    <row r="784" spans="9:14" ht="12.75">
      <c r="I784">
        <f aca="true" t="shared" si="78" ref="I784:I847">I783+deltat</f>
        <v>7.619999999999882</v>
      </c>
      <c r="J784">
        <f t="shared" si="73"/>
        <v>-76.43999999999943</v>
      </c>
      <c r="K784">
        <f t="shared" si="74"/>
        <v>-198.4981999999985</v>
      </c>
      <c r="L784">
        <f t="shared" si="75"/>
        <v>-184.51555999999118</v>
      </c>
      <c r="M784">
        <f t="shared" si="76"/>
        <v>13.982640000007308</v>
      </c>
      <c r="N784">
        <f t="shared" si="77"/>
        <v>-0.07578027565809613</v>
      </c>
    </row>
    <row r="785" spans="9:14" ht="12.75">
      <c r="I785">
        <f t="shared" si="78"/>
        <v>7.629999999999882</v>
      </c>
      <c r="J785">
        <f t="shared" si="73"/>
        <v>-76.53799999999943</v>
      </c>
      <c r="K785">
        <f t="shared" si="74"/>
        <v>-199.26357999999848</v>
      </c>
      <c r="L785">
        <f t="shared" si="75"/>
        <v>-185.2628099999912</v>
      </c>
      <c r="M785">
        <f t="shared" si="76"/>
        <v>14.000770000007293</v>
      </c>
      <c r="N785">
        <f t="shared" si="77"/>
        <v>-0.07557247998131929</v>
      </c>
    </row>
    <row r="786" spans="9:14" ht="12.75">
      <c r="I786">
        <f t="shared" si="78"/>
        <v>7.6399999999998816</v>
      </c>
      <c r="J786">
        <f t="shared" si="73"/>
        <v>-76.63599999999943</v>
      </c>
      <c r="K786">
        <f t="shared" si="74"/>
        <v>-200.02993999999848</v>
      </c>
      <c r="L786">
        <f t="shared" si="75"/>
        <v>-186.01103999999117</v>
      </c>
      <c r="M786">
        <f t="shared" si="76"/>
        <v>14.018900000007307</v>
      </c>
      <c r="N786">
        <f t="shared" si="77"/>
        <v>-0.07536595677336126</v>
      </c>
    </row>
    <row r="787" spans="9:14" ht="12.75">
      <c r="I787">
        <f t="shared" si="78"/>
        <v>7.649999999999881</v>
      </c>
      <c r="J787">
        <f t="shared" si="73"/>
        <v>-76.73399999999943</v>
      </c>
      <c r="K787">
        <f t="shared" si="74"/>
        <v>-200.79727999999847</v>
      </c>
      <c r="L787">
        <f t="shared" si="75"/>
        <v>-186.76024999999112</v>
      </c>
      <c r="M787">
        <f t="shared" si="76"/>
        <v>14.037030000007348</v>
      </c>
      <c r="N787">
        <f t="shared" si="77"/>
        <v>-0.0751606939914035</v>
      </c>
    </row>
    <row r="788" spans="9:14" ht="12.75">
      <c r="I788">
        <f t="shared" si="78"/>
        <v>7.659999999999881</v>
      </c>
      <c r="J788">
        <f t="shared" si="73"/>
        <v>-76.83199999999943</v>
      </c>
      <c r="K788">
        <f t="shared" si="74"/>
        <v>-201.56559999999845</v>
      </c>
      <c r="L788">
        <f t="shared" si="75"/>
        <v>-187.5104399999911</v>
      </c>
      <c r="M788">
        <f t="shared" si="76"/>
        <v>14.055160000007362</v>
      </c>
      <c r="N788">
        <f t="shared" si="77"/>
        <v>-0.07495667974544794</v>
      </c>
    </row>
    <row r="789" spans="9:14" ht="12.75">
      <c r="I789">
        <f t="shared" si="78"/>
        <v>7.669999999999881</v>
      </c>
      <c r="J789">
        <f t="shared" si="73"/>
        <v>-76.92999999999942</v>
      </c>
      <c r="K789">
        <f t="shared" si="74"/>
        <v>-202.33489999999844</v>
      </c>
      <c r="L789">
        <f t="shared" si="75"/>
        <v>-188.26160999999104</v>
      </c>
      <c r="M789">
        <f t="shared" si="76"/>
        <v>14.073290000007404</v>
      </c>
      <c r="N789">
        <f t="shared" si="77"/>
        <v>-0.07475390229589599</v>
      </c>
    </row>
    <row r="790" spans="9:14" ht="12.75">
      <c r="I790">
        <f t="shared" si="78"/>
        <v>7.679999999999881</v>
      </c>
      <c r="J790">
        <f t="shared" si="73"/>
        <v>-77.02799999999942</v>
      </c>
      <c r="K790">
        <f t="shared" si="74"/>
        <v>-203.10517999999843</v>
      </c>
      <c r="L790">
        <f t="shared" si="75"/>
        <v>-189.013759999991</v>
      </c>
      <c r="M790">
        <f t="shared" si="76"/>
        <v>14.091420000007417</v>
      </c>
      <c r="N790">
        <f t="shared" si="77"/>
        <v>-0.07455235005117135</v>
      </c>
    </row>
    <row r="791" spans="9:14" ht="12.75">
      <c r="I791">
        <f t="shared" si="78"/>
        <v>7.6899999999998805</v>
      </c>
      <c r="J791">
        <f t="shared" si="73"/>
        <v>-77.12599999999942</v>
      </c>
      <c r="K791">
        <f t="shared" si="74"/>
        <v>-203.8764399999984</v>
      </c>
      <c r="L791">
        <f t="shared" si="75"/>
        <v>-189.766889999991</v>
      </c>
      <c r="M791">
        <f t="shared" si="76"/>
        <v>14.109550000007403</v>
      </c>
      <c r="N791">
        <f t="shared" si="77"/>
        <v>-0.0743520115653899</v>
      </c>
    </row>
    <row r="792" spans="9:14" ht="12.75">
      <c r="I792">
        <f t="shared" si="78"/>
        <v>7.69999999999988</v>
      </c>
      <c r="J792">
        <f t="shared" si="73"/>
        <v>-77.22399999999942</v>
      </c>
      <c r="K792">
        <f t="shared" si="74"/>
        <v>-204.6486799999984</v>
      </c>
      <c r="L792">
        <f t="shared" si="75"/>
        <v>-190.52099999999098</v>
      </c>
      <c r="M792">
        <f t="shared" si="76"/>
        <v>14.127680000007416</v>
      </c>
      <c r="N792">
        <f t="shared" si="77"/>
        <v>-0.07415287553607258</v>
      </c>
    </row>
    <row r="793" spans="9:14" ht="12.75">
      <c r="I793">
        <f t="shared" si="78"/>
        <v>7.70999999999988</v>
      </c>
      <c r="J793">
        <f t="shared" si="73"/>
        <v>-77.32199999999942</v>
      </c>
      <c r="K793">
        <f t="shared" si="74"/>
        <v>-205.42189999999837</v>
      </c>
      <c r="L793">
        <f t="shared" si="75"/>
        <v>-191.27608999999097</v>
      </c>
      <c r="M793">
        <f t="shared" si="76"/>
        <v>14.145810000007401</v>
      </c>
      <c r="N793">
        <f t="shared" si="77"/>
        <v>-0.07395493080190038</v>
      </c>
    </row>
    <row r="794" spans="9:14" ht="12.75">
      <c r="I794">
        <f t="shared" si="78"/>
        <v>7.71999999999988</v>
      </c>
      <c r="J794">
        <f t="shared" si="73"/>
        <v>-77.41999999999942</v>
      </c>
      <c r="K794">
        <f t="shared" si="74"/>
        <v>-206.19609999999838</v>
      </c>
      <c r="L794">
        <f t="shared" si="75"/>
        <v>-192.03215999999094</v>
      </c>
      <c r="M794">
        <f t="shared" si="76"/>
        <v>14.163940000007443</v>
      </c>
      <c r="N794">
        <f t="shared" si="77"/>
        <v>-0.07375816634051355</v>
      </c>
    </row>
    <row r="795" spans="9:14" ht="12.75">
      <c r="I795">
        <f t="shared" si="78"/>
        <v>7.72999999999988</v>
      </c>
      <c r="J795">
        <f t="shared" si="73"/>
        <v>-77.51799999999942</v>
      </c>
      <c r="K795">
        <f t="shared" si="74"/>
        <v>-206.9712799999984</v>
      </c>
      <c r="L795">
        <f t="shared" si="75"/>
        <v>-192.78920999999093</v>
      </c>
      <c r="M795">
        <f t="shared" si="76"/>
        <v>14.182070000007457</v>
      </c>
      <c r="N795">
        <f t="shared" si="77"/>
        <v>-0.073562571266349</v>
      </c>
    </row>
    <row r="796" spans="9:14" ht="12.75">
      <c r="I796">
        <f t="shared" si="78"/>
        <v>7.739999999999879</v>
      </c>
      <c r="J796">
        <f t="shared" si="73"/>
        <v>-77.61599999999942</v>
      </c>
      <c r="K796">
        <f t="shared" si="74"/>
        <v>-207.7474399999984</v>
      </c>
      <c r="L796">
        <f t="shared" si="75"/>
        <v>-193.5472399999909</v>
      </c>
      <c r="M796">
        <f t="shared" si="76"/>
        <v>14.200200000007499</v>
      </c>
      <c r="N796">
        <f t="shared" si="77"/>
        <v>-0.07336813482852128</v>
      </c>
    </row>
    <row r="797" spans="9:14" ht="12.75">
      <c r="I797">
        <f t="shared" si="78"/>
        <v>7.749999999999879</v>
      </c>
      <c r="J797">
        <f t="shared" si="73"/>
        <v>-77.71399999999942</v>
      </c>
      <c r="K797">
        <f t="shared" si="74"/>
        <v>-208.5245799999984</v>
      </c>
      <c r="L797">
        <f t="shared" si="75"/>
        <v>-194.30624999999088</v>
      </c>
      <c r="M797">
        <f t="shared" si="76"/>
        <v>14.218330000007512</v>
      </c>
      <c r="N797">
        <f t="shared" si="77"/>
        <v>-0.07317484640873971</v>
      </c>
    </row>
    <row r="798" spans="9:14" ht="12.75">
      <c r="I798">
        <f t="shared" si="78"/>
        <v>7.759999999999879</v>
      </c>
      <c r="J798">
        <f t="shared" si="73"/>
        <v>-77.81199999999941</v>
      </c>
      <c r="K798">
        <f t="shared" si="74"/>
        <v>-209.3026999999984</v>
      </c>
      <c r="L798">
        <f t="shared" si="75"/>
        <v>-195.06623999999084</v>
      </c>
      <c r="M798">
        <f t="shared" si="76"/>
        <v>14.236460000007554</v>
      </c>
      <c r="N798">
        <f t="shared" si="77"/>
        <v>-0.0729826955192668</v>
      </c>
    </row>
    <row r="799" spans="9:14" ht="12.75">
      <c r="I799">
        <f t="shared" si="78"/>
        <v>7.769999999999879</v>
      </c>
      <c r="J799">
        <f t="shared" si="73"/>
        <v>-77.90999999999941</v>
      </c>
      <c r="K799">
        <f t="shared" si="74"/>
        <v>-210.0817999999984</v>
      </c>
      <c r="L799">
        <f t="shared" si="75"/>
        <v>-195.82720999999083</v>
      </c>
      <c r="M799">
        <f t="shared" si="76"/>
        <v>14.254590000007568</v>
      </c>
      <c r="N799">
        <f t="shared" si="77"/>
        <v>-0.07279167180091181</v>
      </c>
    </row>
    <row r="800" spans="9:14" ht="12.75">
      <c r="I800">
        <f t="shared" si="78"/>
        <v>7.779999999999879</v>
      </c>
      <c r="J800">
        <f t="shared" si="73"/>
        <v>-78.00799999999941</v>
      </c>
      <c r="K800">
        <f t="shared" si="74"/>
        <v>-210.8618799999984</v>
      </c>
      <c r="L800">
        <f t="shared" si="75"/>
        <v>-196.58915999999073</v>
      </c>
      <c r="M800">
        <f t="shared" si="76"/>
        <v>14.272720000007666</v>
      </c>
      <c r="N800">
        <f t="shared" si="77"/>
        <v>-0.07260176502106393</v>
      </c>
    </row>
    <row r="801" spans="9:14" ht="12.75">
      <c r="I801">
        <f t="shared" si="78"/>
        <v>7.789999999999878</v>
      </c>
      <c r="J801">
        <f t="shared" si="73"/>
        <v>-78.10599999999941</v>
      </c>
      <c r="K801">
        <f t="shared" si="74"/>
        <v>-211.6429399999984</v>
      </c>
      <c r="L801">
        <f t="shared" si="75"/>
        <v>-197.3520899999907</v>
      </c>
      <c r="M801">
        <f t="shared" si="76"/>
        <v>14.29085000000768</v>
      </c>
      <c r="N801">
        <f t="shared" si="77"/>
        <v>-0.07241296507175755</v>
      </c>
    </row>
    <row r="802" spans="9:14" ht="12.75">
      <c r="I802">
        <f t="shared" si="78"/>
        <v>7.799999999999878</v>
      </c>
      <c r="J802">
        <f t="shared" si="73"/>
        <v>-78.20399999999941</v>
      </c>
      <c r="K802">
        <f t="shared" si="74"/>
        <v>-212.42497999999838</v>
      </c>
      <c r="L802">
        <f t="shared" si="75"/>
        <v>-198.11599999999072</v>
      </c>
      <c r="M802">
        <f t="shared" si="76"/>
        <v>14.308980000007665</v>
      </c>
      <c r="N802">
        <f t="shared" si="77"/>
        <v>-0.07222526196777815</v>
      </c>
    </row>
    <row r="803" spans="9:14" ht="12.75">
      <c r="I803">
        <f t="shared" si="78"/>
        <v>7.809999999999878</v>
      </c>
      <c r="J803">
        <f t="shared" si="73"/>
        <v>-78.30199999999941</v>
      </c>
      <c r="K803">
        <f t="shared" si="74"/>
        <v>-213.20799999999838</v>
      </c>
      <c r="L803">
        <f t="shared" si="75"/>
        <v>-198.8808899999907</v>
      </c>
      <c r="M803">
        <f t="shared" si="76"/>
        <v>14.327110000007679</v>
      </c>
      <c r="N803">
        <f t="shared" si="77"/>
        <v>-0.0720386458447986</v>
      </c>
    </row>
    <row r="804" spans="9:14" ht="12.75">
      <c r="I804">
        <f t="shared" si="78"/>
        <v>7.819999999999878</v>
      </c>
      <c r="J804">
        <f t="shared" si="73"/>
        <v>-78.39999999999941</v>
      </c>
      <c r="K804">
        <f t="shared" si="74"/>
        <v>-213.99199999999837</v>
      </c>
      <c r="L804">
        <f t="shared" si="75"/>
        <v>-199.64675999999065</v>
      </c>
      <c r="M804">
        <f t="shared" si="76"/>
        <v>14.34524000000772</v>
      </c>
      <c r="N804">
        <f t="shared" si="77"/>
        <v>-0.07185310695755039</v>
      </c>
    </row>
    <row r="805" spans="9:14" ht="12.75">
      <c r="I805">
        <f t="shared" si="78"/>
        <v>7.8299999999998775</v>
      </c>
      <c r="J805">
        <f t="shared" si="73"/>
        <v>-78.49799999999941</v>
      </c>
      <c r="K805">
        <f t="shared" si="74"/>
        <v>-214.77697999999836</v>
      </c>
      <c r="L805">
        <f t="shared" si="75"/>
        <v>-200.41360999999063</v>
      </c>
      <c r="M805">
        <f t="shared" si="76"/>
        <v>14.363370000007734</v>
      </c>
      <c r="N805">
        <f t="shared" si="77"/>
        <v>-0.07166863567802809</v>
      </c>
    </row>
    <row r="806" spans="9:14" ht="12.75">
      <c r="I806">
        <f t="shared" si="78"/>
        <v>7.839999999999877</v>
      </c>
      <c r="J806">
        <f t="shared" si="73"/>
        <v>-78.5959999999994</v>
      </c>
      <c r="K806">
        <f t="shared" si="74"/>
        <v>-215.56293999999835</v>
      </c>
      <c r="L806">
        <f t="shared" si="75"/>
        <v>-201.18143999999057</v>
      </c>
      <c r="M806">
        <f t="shared" si="76"/>
        <v>14.381500000007776</v>
      </c>
      <c r="N806">
        <f t="shared" si="77"/>
        <v>-0.07148522249372731</v>
      </c>
    </row>
    <row r="807" spans="9:14" ht="12.75">
      <c r="I807">
        <f t="shared" si="78"/>
        <v>7.849999999999877</v>
      </c>
      <c r="J807">
        <f t="shared" si="73"/>
        <v>-78.6939999999994</v>
      </c>
      <c r="K807">
        <f t="shared" si="74"/>
        <v>-216.34987999999834</v>
      </c>
      <c r="L807">
        <f t="shared" si="75"/>
        <v>-201.95024999999055</v>
      </c>
      <c r="M807">
        <f t="shared" si="76"/>
        <v>14.39963000000779</v>
      </c>
      <c r="N807">
        <f t="shared" si="77"/>
        <v>-0.07130285800591217</v>
      </c>
    </row>
    <row r="808" spans="9:14" ht="12.75">
      <c r="I808">
        <f t="shared" si="78"/>
        <v>7.859999999999877</v>
      </c>
      <c r="J808">
        <f t="shared" si="73"/>
        <v>-78.7919999999994</v>
      </c>
      <c r="K808">
        <f t="shared" si="74"/>
        <v>-217.13779999999832</v>
      </c>
      <c r="L808">
        <f t="shared" si="75"/>
        <v>-202.72003999999055</v>
      </c>
      <c r="M808">
        <f t="shared" si="76"/>
        <v>14.417760000007775</v>
      </c>
      <c r="N808">
        <f t="shared" si="77"/>
        <v>-0.071121532927916</v>
      </c>
    </row>
    <row r="809" spans="9:14" ht="12.75">
      <c r="I809">
        <f t="shared" si="78"/>
        <v>7.869999999999877</v>
      </c>
      <c r="J809">
        <f t="shared" si="73"/>
        <v>-78.8899999999994</v>
      </c>
      <c r="K809">
        <f t="shared" si="74"/>
        <v>-217.9266999999983</v>
      </c>
      <c r="L809">
        <f t="shared" si="75"/>
        <v>-203.49080999999052</v>
      </c>
      <c r="M809">
        <f t="shared" si="76"/>
        <v>14.435890000007788</v>
      </c>
      <c r="N809">
        <f t="shared" si="77"/>
        <v>-0.07094123808347148</v>
      </c>
    </row>
    <row r="810" spans="9:14" ht="12.75">
      <c r="I810">
        <f t="shared" si="78"/>
        <v>7.879999999999876</v>
      </c>
      <c r="J810">
        <f t="shared" si="73"/>
        <v>-78.9879999999994</v>
      </c>
      <c r="K810">
        <f t="shared" si="74"/>
        <v>-218.7165799999983</v>
      </c>
      <c r="L810">
        <f t="shared" si="75"/>
        <v>-204.26255999999046</v>
      </c>
      <c r="M810">
        <f t="shared" si="76"/>
        <v>14.45402000000783</v>
      </c>
      <c r="N810">
        <f t="shared" si="77"/>
        <v>-0.07076196440507014</v>
      </c>
    </row>
    <row r="811" spans="9:14" ht="12.75">
      <c r="I811">
        <f t="shared" si="78"/>
        <v>7.889999999999876</v>
      </c>
      <c r="J811">
        <f t="shared" si="73"/>
        <v>-79.0859999999994</v>
      </c>
      <c r="K811">
        <f t="shared" si="74"/>
        <v>-219.50743999999827</v>
      </c>
      <c r="L811">
        <f t="shared" si="75"/>
        <v>-205.03528999999043</v>
      </c>
      <c r="M811">
        <f t="shared" si="76"/>
        <v>14.472150000007844</v>
      </c>
      <c r="N811">
        <f t="shared" si="77"/>
        <v>-0.0705837029323514</v>
      </c>
    </row>
    <row r="812" spans="9:14" ht="12.75">
      <c r="I812">
        <f t="shared" si="78"/>
        <v>7.899999999999876</v>
      </c>
      <c r="J812">
        <f t="shared" si="73"/>
        <v>-79.1839999999994</v>
      </c>
      <c r="K812">
        <f t="shared" si="74"/>
        <v>-220.29927999999828</v>
      </c>
      <c r="L812">
        <f t="shared" si="75"/>
        <v>-205.80899999999042</v>
      </c>
      <c r="M812">
        <f t="shared" si="76"/>
        <v>14.490280000007857</v>
      </c>
      <c r="N812">
        <f t="shared" si="77"/>
        <v>-0.07040644481052108</v>
      </c>
    </row>
    <row r="813" spans="9:14" ht="12.75">
      <c r="I813">
        <f t="shared" si="78"/>
        <v>7.909999999999876</v>
      </c>
      <c r="J813">
        <f t="shared" si="73"/>
        <v>-79.2819999999994</v>
      </c>
      <c r="K813">
        <f t="shared" si="74"/>
        <v>-221.09209999999828</v>
      </c>
      <c r="L813">
        <f t="shared" si="75"/>
        <v>-206.58368999999038</v>
      </c>
      <c r="M813">
        <f t="shared" si="76"/>
        <v>14.508410000007899</v>
      </c>
      <c r="N813">
        <f t="shared" si="77"/>
        <v>-0.07023018128879668</v>
      </c>
    </row>
    <row r="814" spans="9:14" ht="12.75">
      <c r="I814">
        <f t="shared" si="78"/>
        <v>7.919999999999876</v>
      </c>
      <c r="J814">
        <f t="shared" si="73"/>
        <v>-79.3799999999994</v>
      </c>
      <c r="K814">
        <f t="shared" si="74"/>
        <v>-221.8858999999983</v>
      </c>
      <c r="L814">
        <f t="shared" si="75"/>
        <v>-207.35935999999037</v>
      </c>
      <c r="M814">
        <f t="shared" si="76"/>
        <v>14.526540000007913</v>
      </c>
      <c r="N814">
        <f t="shared" si="77"/>
        <v>-0.07005490371888005</v>
      </c>
    </row>
    <row r="815" spans="9:14" ht="12.75">
      <c r="I815">
        <f t="shared" si="78"/>
        <v>7.929999999999875</v>
      </c>
      <c r="J815">
        <f t="shared" si="73"/>
        <v>-79.4779999999994</v>
      </c>
      <c r="K815">
        <f t="shared" si="74"/>
        <v>-222.6806799999983</v>
      </c>
      <c r="L815">
        <f t="shared" si="75"/>
        <v>-208.13600999999034</v>
      </c>
      <c r="M815">
        <f t="shared" si="76"/>
        <v>14.544670000007955</v>
      </c>
      <c r="N815">
        <f t="shared" si="77"/>
        <v>-0.06988060355345829</v>
      </c>
    </row>
    <row r="816" spans="9:14" ht="12.75">
      <c r="I816">
        <f t="shared" si="78"/>
        <v>7.939999999999875</v>
      </c>
      <c r="J816">
        <f t="shared" si="73"/>
        <v>-79.5759999999994</v>
      </c>
      <c r="K816">
        <f t="shared" si="74"/>
        <v>-223.4764399999983</v>
      </c>
      <c r="L816">
        <f t="shared" si="75"/>
        <v>-208.91363999999032</v>
      </c>
      <c r="M816">
        <f t="shared" si="76"/>
        <v>14.562800000007968</v>
      </c>
      <c r="N816">
        <f t="shared" si="77"/>
        <v>-0.06970727234472887</v>
      </c>
    </row>
    <row r="817" spans="9:14" ht="12.75">
      <c r="I817">
        <f t="shared" si="78"/>
        <v>7.949999999999875</v>
      </c>
      <c r="J817">
        <f t="shared" si="73"/>
        <v>-79.6739999999994</v>
      </c>
      <c r="K817">
        <f t="shared" si="74"/>
        <v>-224.2731799999983</v>
      </c>
      <c r="L817">
        <f t="shared" si="75"/>
        <v>-209.69224999999028</v>
      </c>
      <c r="M817">
        <f t="shared" si="76"/>
        <v>14.58093000000801</v>
      </c>
      <c r="N817">
        <f t="shared" si="77"/>
        <v>-0.06953490174295276</v>
      </c>
    </row>
    <row r="818" spans="9:14" ht="12.75">
      <c r="I818">
        <f t="shared" si="78"/>
        <v>7.959999999999875</v>
      </c>
      <c r="J818">
        <f t="shared" si="73"/>
        <v>-79.7719999999994</v>
      </c>
      <c r="K818">
        <f t="shared" si="74"/>
        <v>-225.0708999999983</v>
      </c>
      <c r="L818">
        <f t="shared" si="75"/>
        <v>-210.47183999999027</v>
      </c>
      <c r="M818">
        <f t="shared" si="76"/>
        <v>14.599060000008024</v>
      </c>
      <c r="N818">
        <f t="shared" si="77"/>
        <v>-0.06936348349503049</v>
      </c>
    </row>
    <row r="819" spans="9:14" ht="12.75">
      <c r="I819">
        <f t="shared" si="78"/>
        <v>7.9699999999998745</v>
      </c>
      <c r="J819">
        <f t="shared" si="73"/>
        <v>-79.8699999999994</v>
      </c>
      <c r="K819">
        <f t="shared" si="74"/>
        <v>-225.8695999999983</v>
      </c>
      <c r="L819">
        <f t="shared" si="75"/>
        <v>-211.25240999999022</v>
      </c>
      <c r="M819">
        <f t="shared" si="76"/>
        <v>14.617190000008065</v>
      </c>
      <c r="N819">
        <f t="shared" si="77"/>
        <v>-0.06919300944310525</v>
      </c>
    </row>
    <row r="820" spans="9:14" ht="12.75">
      <c r="I820">
        <f t="shared" si="78"/>
        <v>7.979999999999874</v>
      </c>
      <c r="J820">
        <f t="shared" si="73"/>
        <v>-79.96799999999939</v>
      </c>
      <c r="K820">
        <f t="shared" si="74"/>
        <v>-226.66927999999828</v>
      </c>
      <c r="L820">
        <f t="shared" si="75"/>
        <v>-212.0339599999902</v>
      </c>
      <c r="M820">
        <f t="shared" si="76"/>
        <v>14.635320000008079</v>
      </c>
      <c r="N820">
        <f t="shared" si="77"/>
        <v>-0.06902347152318787</v>
      </c>
    </row>
    <row r="821" spans="9:14" ht="12.75">
      <c r="I821">
        <f t="shared" si="78"/>
        <v>7.989999999999874</v>
      </c>
      <c r="J821">
        <f t="shared" si="73"/>
        <v>-80.06599999999939</v>
      </c>
      <c r="K821">
        <f t="shared" si="74"/>
        <v>-227.46993999999827</v>
      </c>
      <c r="L821">
        <f t="shared" si="75"/>
        <v>-212.81648999999015</v>
      </c>
      <c r="M821">
        <f t="shared" si="76"/>
        <v>14.653450000008121</v>
      </c>
      <c r="N821">
        <f t="shared" si="77"/>
        <v>-0.06885486176380787</v>
      </c>
    </row>
    <row r="822" spans="9:14" ht="12.75">
      <c r="I822">
        <f t="shared" si="78"/>
        <v>7.999999999999874</v>
      </c>
      <c r="J822">
        <f t="shared" si="73"/>
        <v>-80.16399999999939</v>
      </c>
      <c r="K822">
        <f t="shared" si="74"/>
        <v>-228.27157999999827</v>
      </c>
      <c r="L822">
        <f t="shared" si="75"/>
        <v>-213.59999999999013</v>
      </c>
      <c r="M822">
        <f t="shared" si="76"/>
        <v>14.671580000008134</v>
      </c>
      <c r="N822">
        <f t="shared" si="77"/>
        <v>-0.06868717228468545</v>
      </c>
    </row>
    <row r="823" spans="9:14" ht="12.75">
      <c r="I823">
        <f t="shared" si="78"/>
        <v>8.009999999999874</v>
      </c>
      <c r="J823">
        <f t="shared" si="73"/>
        <v>-80.26199999999939</v>
      </c>
      <c r="K823">
        <f t="shared" si="74"/>
        <v>-229.07419999999826</v>
      </c>
      <c r="L823">
        <f t="shared" si="75"/>
        <v>-214.38448999999014</v>
      </c>
      <c r="M823">
        <f t="shared" si="76"/>
        <v>14.68971000000812</v>
      </c>
      <c r="N823">
        <f t="shared" si="77"/>
        <v>-0.0685203952954283</v>
      </c>
    </row>
    <row r="824" spans="9:14" ht="12.75">
      <c r="I824">
        <f t="shared" si="78"/>
        <v>8.019999999999873</v>
      </c>
      <c r="J824">
        <f t="shared" si="73"/>
        <v>-80.35999999999939</v>
      </c>
      <c r="K824">
        <f t="shared" si="74"/>
        <v>-229.87779999999825</v>
      </c>
      <c r="L824">
        <f t="shared" si="75"/>
        <v>-215.1699599999901</v>
      </c>
      <c r="M824">
        <f t="shared" si="76"/>
        <v>14.707840000008133</v>
      </c>
      <c r="N824">
        <f t="shared" si="77"/>
        <v>-0.06835452309424982</v>
      </c>
    </row>
    <row r="825" spans="9:14" ht="12.75">
      <c r="I825">
        <f t="shared" si="78"/>
        <v>8.029999999999873</v>
      </c>
      <c r="J825">
        <f t="shared" si="73"/>
        <v>-80.45799999999939</v>
      </c>
      <c r="K825">
        <f t="shared" si="74"/>
        <v>-230.68237999999823</v>
      </c>
      <c r="L825">
        <f t="shared" si="75"/>
        <v>-215.95640999999</v>
      </c>
      <c r="M825">
        <f t="shared" si="76"/>
        <v>14.725970000008232</v>
      </c>
      <c r="N825">
        <f t="shared" si="77"/>
        <v>-0.06818954806670899</v>
      </c>
    </row>
    <row r="826" spans="9:14" ht="12.75">
      <c r="I826">
        <f t="shared" si="78"/>
        <v>8.039999999999873</v>
      </c>
      <c r="J826">
        <f t="shared" si="73"/>
        <v>-80.55599999999939</v>
      </c>
      <c r="K826">
        <f t="shared" si="74"/>
        <v>-231.48793999999822</v>
      </c>
      <c r="L826">
        <f t="shared" si="75"/>
        <v>-216.74383999999003</v>
      </c>
      <c r="M826">
        <f t="shared" si="76"/>
        <v>14.744100000008189</v>
      </c>
      <c r="N826">
        <f t="shared" si="77"/>
        <v>-0.0680254626844706</v>
      </c>
    </row>
    <row r="827" spans="9:14" ht="12.75">
      <c r="I827">
        <f t="shared" si="78"/>
        <v>8.049999999999873</v>
      </c>
      <c r="J827">
        <f t="shared" si="73"/>
        <v>-80.65399999999939</v>
      </c>
      <c r="K827">
        <f t="shared" si="74"/>
        <v>-232.2944799999982</v>
      </c>
      <c r="L827">
        <f t="shared" si="75"/>
        <v>-217.53224999998997</v>
      </c>
      <c r="M827">
        <f t="shared" si="76"/>
        <v>14.76223000000823</v>
      </c>
      <c r="N827">
        <f t="shared" si="77"/>
        <v>-0.06786225950409151</v>
      </c>
    </row>
    <row r="828" spans="9:14" ht="12.75">
      <c r="I828">
        <f t="shared" si="78"/>
        <v>8.059999999999873</v>
      </c>
      <c r="J828">
        <f t="shared" si="73"/>
        <v>-80.75199999999938</v>
      </c>
      <c r="K828">
        <f t="shared" si="74"/>
        <v>-233.10199999999818</v>
      </c>
      <c r="L828">
        <f t="shared" si="75"/>
        <v>-218.32163999999</v>
      </c>
      <c r="M828">
        <f t="shared" si="76"/>
        <v>14.780360000008187</v>
      </c>
      <c r="N828">
        <f t="shared" si="77"/>
        <v>-0.06769993116581968</v>
      </c>
    </row>
    <row r="829" spans="9:14" ht="12.75">
      <c r="I829">
        <f t="shared" si="78"/>
        <v>8.069999999999872</v>
      </c>
      <c r="J829">
        <f t="shared" si="73"/>
        <v>-80.84999999999938</v>
      </c>
      <c r="K829">
        <f t="shared" si="74"/>
        <v>-233.91049999999817</v>
      </c>
      <c r="L829">
        <f t="shared" si="75"/>
        <v>-219.11200999998994</v>
      </c>
      <c r="M829">
        <f t="shared" si="76"/>
        <v>14.79849000000823</v>
      </c>
      <c r="N829">
        <f t="shared" si="77"/>
        <v>-0.06753847039242125</v>
      </c>
    </row>
    <row r="830" spans="9:14" ht="12.75">
      <c r="I830">
        <f t="shared" si="78"/>
        <v>8.079999999999872</v>
      </c>
      <c r="J830">
        <f t="shared" si="73"/>
        <v>-80.94799999999938</v>
      </c>
      <c r="K830">
        <f t="shared" si="74"/>
        <v>-234.71997999999817</v>
      </c>
      <c r="L830">
        <f t="shared" si="75"/>
        <v>-219.9033599999899</v>
      </c>
      <c r="M830">
        <f t="shared" si="76"/>
        <v>14.816620000008271</v>
      </c>
      <c r="N830">
        <f t="shared" si="77"/>
        <v>-0.06737786998802088</v>
      </c>
    </row>
    <row r="831" spans="9:14" ht="12.75">
      <c r="I831">
        <f t="shared" si="78"/>
        <v>8.089999999999872</v>
      </c>
      <c r="J831">
        <f t="shared" si="73"/>
        <v>-81.04599999999938</v>
      </c>
      <c r="K831">
        <f t="shared" si="74"/>
        <v>-235.53043999999818</v>
      </c>
      <c r="L831">
        <f t="shared" si="75"/>
        <v>-220.69568999998984</v>
      </c>
      <c r="M831">
        <f t="shared" si="76"/>
        <v>14.834750000008341</v>
      </c>
      <c r="N831">
        <f t="shared" si="77"/>
        <v>-0.06721812283696625</v>
      </c>
    </row>
    <row r="832" spans="9:14" ht="12.75">
      <c r="I832">
        <f t="shared" si="78"/>
        <v>8.099999999999872</v>
      </c>
      <c r="J832">
        <f t="shared" si="73"/>
        <v>-81.14399999999938</v>
      </c>
      <c r="K832">
        <f t="shared" si="74"/>
        <v>-236.34187999999818</v>
      </c>
      <c r="L832">
        <f t="shared" si="75"/>
        <v>-221.48899999998986</v>
      </c>
      <c r="M832">
        <f t="shared" si="76"/>
        <v>14.852880000008327</v>
      </c>
      <c r="N832">
        <f t="shared" si="77"/>
        <v>-0.06705922190270852</v>
      </c>
    </row>
    <row r="833" spans="9:14" ht="12.75">
      <c r="I833">
        <f t="shared" si="78"/>
        <v>8.109999999999872</v>
      </c>
      <c r="J833">
        <f t="shared" si="73"/>
        <v>-81.24199999999938</v>
      </c>
      <c r="K833">
        <f t="shared" si="74"/>
        <v>-237.1542999999982</v>
      </c>
      <c r="L833">
        <f t="shared" si="75"/>
        <v>-222.28328999998985</v>
      </c>
      <c r="M833">
        <f t="shared" si="76"/>
        <v>14.87101000000834</v>
      </c>
      <c r="N833">
        <f t="shared" si="77"/>
        <v>-0.06690116022670449</v>
      </c>
    </row>
    <row r="834" spans="9:14" ht="12.75">
      <c r="I834">
        <f t="shared" si="78"/>
        <v>8.119999999999871</v>
      </c>
      <c r="J834">
        <f t="shared" si="73"/>
        <v>-81.33999999999938</v>
      </c>
      <c r="K834">
        <f t="shared" si="74"/>
        <v>-237.9676999999982</v>
      </c>
      <c r="L834">
        <f t="shared" si="75"/>
        <v>-223.07855999998975</v>
      </c>
      <c r="M834">
        <f t="shared" si="76"/>
        <v>14.889140000008439</v>
      </c>
      <c r="N834">
        <f t="shared" si="77"/>
        <v>-0.06674393092733395</v>
      </c>
    </row>
    <row r="835" spans="9:14" ht="12.75">
      <c r="I835">
        <f t="shared" si="78"/>
        <v>8.129999999999871</v>
      </c>
      <c r="J835">
        <f t="shared" si="73"/>
        <v>-81.43799999999938</v>
      </c>
      <c r="K835">
        <f t="shared" si="74"/>
        <v>-238.7820799999982</v>
      </c>
      <c r="L835">
        <f t="shared" si="75"/>
        <v>-223.87480999998974</v>
      </c>
      <c r="M835">
        <f t="shared" si="76"/>
        <v>14.907270000008452</v>
      </c>
      <c r="N835">
        <f t="shared" si="77"/>
        <v>-0.06658752719883552</v>
      </c>
    </row>
    <row r="836" spans="9:14" ht="12.75">
      <c r="I836">
        <f t="shared" si="78"/>
        <v>8.139999999999871</v>
      </c>
      <c r="J836">
        <f t="shared" si="73"/>
        <v>-81.53599999999938</v>
      </c>
      <c r="K836">
        <f t="shared" si="74"/>
        <v>-239.5974399999982</v>
      </c>
      <c r="L836">
        <f t="shared" si="75"/>
        <v>-224.67203999998975</v>
      </c>
      <c r="M836">
        <f t="shared" si="76"/>
        <v>14.925400000008437</v>
      </c>
      <c r="N836">
        <f t="shared" si="77"/>
        <v>-0.06643194231026307</v>
      </c>
    </row>
    <row r="837" spans="9:14" ht="12.75">
      <c r="I837">
        <f t="shared" si="78"/>
        <v>8.14999999999987</v>
      </c>
      <c r="J837">
        <f t="shared" si="73"/>
        <v>-81.63399999999938</v>
      </c>
      <c r="K837">
        <f t="shared" si="74"/>
        <v>-240.41377999999818</v>
      </c>
      <c r="L837">
        <f t="shared" si="75"/>
        <v>-225.47024999998973</v>
      </c>
      <c r="M837">
        <f t="shared" si="76"/>
        <v>14.943530000008451</v>
      </c>
      <c r="N837">
        <f t="shared" si="77"/>
        <v>-0.06627716960445616</v>
      </c>
    </row>
    <row r="838" spans="9:14" ht="12.75">
      <c r="I838">
        <f t="shared" si="78"/>
        <v>8.15999999999987</v>
      </c>
      <c r="J838">
        <f aca="true" t="shared" si="79" ref="J838:J901">J837+gravity*deltat</f>
        <v>-81.73199999999937</v>
      </c>
      <c r="K838">
        <f aca="true" t="shared" si="80" ref="K838:K901">K837+J838*deltat</f>
        <v>-241.23109999999818</v>
      </c>
      <c r="L838">
        <f aca="true" t="shared" si="81" ref="L838:L901">Ho+Vo*I838+0.5*gravity*I838^2</f>
        <v>-226.26943999998963</v>
      </c>
      <c r="M838">
        <f t="shared" si="76"/>
        <v>14.96166000000855</v>
      </c>
      <c r="N838">
        <f t="shared" si="77"/>
        <v>-0.06612320249702848</v>
      </c>
    </row>
    <row r="839" spans="9:14" ht="12.75">
      <c r="I839">
        <f t="shared" si="78"/>
        <v>8.16999999999987</v>
      </c>
      <c r="J839">
        <f t="shared" si="79"/>
        <v>-81.82999999999937</v>
      </c>
      <c r="K839">
        <f t="shared" si="80"/>
        <v>-242.04939999999817</v>
      </c>
      <c r="L839">
        <f t="shared" si="81"/>
        <v>-227.0696099999896</v>
      </c>
      <c r="M839">
        <f t="shared" si="76"/>
        <v>14.979790000008563</v>
      </c>
      <c r="N839">
        <f t="shared" si="77"/>
        <v>-0.06597003447537189</v>
      </c>
    </row>
    <row r="840" spans="9:14" ht="12.75">
      <c r="I840">
        <f t="shared" si="78"/>
        <v>8.17999999999987</v>
      </c>
      <c r="J840">
        <f t="shared" si="79"/>
        <v>-81.92799999999937</v>
      </c>
      <c r="K840">
        <f t="shared" si="80"/>
        <v>-242.86867999999816</v>
      </c>
      <c r="L840">
        <f t="shared" si="81"/>
        <v>-227.87075999998962</v>
      </c>
      <c r="M840">
        <f t="shared" si="76"/>
        <v>14.997920000008548</v>
      </c>
      <c r="N840">
        <f t="shared" si="77"/>
        <v>-0.06581765909767989</v>
      </c>
    </row>
    <row r="841" spans="9:14" ht="12.75">
      <c r="I841">
        <f t="shared" si="78"/>
        <v>8.18999999999987</v>
      </c>
      <c r="J841">
        <f t="shared" si="79"/>
        <v>-82.02599999999937</v>
      </c>
      <c r="K841">
        <f t="shared" si="80"/>
        <v>-243.68893999999815</v>
      </c>
      <c r="L841">
        <f t="shared" si="81"/>
        <v>-228.67288999998954</v>
      </c>
      <c r="M841">
        <f aca="true" t="shared" si="82" ref="M841:M904">L841-K841</f>
        <v>15.016050000008619</v>
      </c>
      <c r="N841">
        <f aca="true" t="shared" si="83" ref="N841:N904">M841/L841</f>
        <v>-0.06566606999198421</v>
      </c>
    </row>
    <row r="842" spans="9:14" ht="12.75">
      <c r="I842">
        <f t="shared" si="78"/>
        <v>8.19999999999987</v>
      </c>
      <c r="J842">
        <f t="shared" si="79"/>
        <v>-82.12399999999937</v>
      </c>
      <c r="K842">
        <f t="shared" si="80"/>
        <v>-244.51017999999814</v>
      </c>
      <c r="L842">
        <f t="shared" si="81"/>
        <v>-229.47599999998954</v>
      </c>
      <c r="M842">
        <f t="shared" si="82"/>
        <v>15.034180000008604</v>
      </c>
      <c r="N842">
        <f t="shared" si="83"/>
        <v>-0.06551526085520616</v>
      </c>
    </row>
    <row r="843" spans="9:14" ht="12.75">
      <c r="I843">
        <f t="shared" si="78"/>
        <v>8.20999999999987</v>
      </c>
      <c r="J843">
        <f t="shared" si="79"/>
        <v>-82.22199999999937</v>
      </c>
      <c r="K843">
        <f t="shared" si="80"/>
        <v>-245.33239999999813</v>
      </c>
      <c r="L843">
        <f t="shared" si="81"/>
        <v>-230.2800899999895</v>
      </c>
      <c r="M843">
        <f t="shared" si="82"/>
        <v>15.052310000008617</v>
      </c>
      <c r="N843">
        <f t="shared" si="83"/>
        <v>-0.06536522545222778</v>
      </c>
    </row>
    <row r="844" spans="9:14" ht="12.75">
      <c r="I844">
        <f t="shared" si="78"/>
        <v>8.21999999999987</v>
      </c>
      <c r="J844">
        <f t="shared" si="79"/>
        <v>-82.31999999999937</v>
      </c>
      <c r="K844">
        <f t="shared" si="80"/>
        <v>-246.15559999999812</v>
      </c>
      <c r="L844">
        <f t="shared" si="81"/>
        <v>-231.08515999998951</v>
      </c>
      <c r="M844">
        <f t="shared" si="82"/>
        <v>15.070440000008603</v>
      </c>
      <c r="N844">
        <f t="shared" si="83"/>
        <v>-0.06521595761497313</v>
      </c>
    </row>
    <row r="845" spans="9:14" ht="12.75">
      <c r="I845">
        <f t="shared" si="78"/>
        <v>8.229999999999869</v>
      </c>
      <c r="J845">
        <f t="shared" si="79"/>
        <v>-82.41799999999937</v>
      </c>
      <c r="K845">
        <f t="shared" si="80"/>
        <v>-246.9797799999981</v>
      </c>
      <c r="L845">
        <f t="shared" si="81"/>
        <v>-231.89120999998943</v>
      </c>
      <c r="M845">
        <f t="shared" si="82"/>
        <v>15.088570000008673</v>
      </c>
      <c r="N845">
        <f t="shared" si="83"/>
        <v>-0.0650674512415083</v>
      </c>
    </row>
    <row r="846" spans="9:14" ht="12.75">
      <c r="I846">
        <f t="shared" si="78"/>
        <v>8.239999999999869</v>
      </c>
      <c r="J846">
        <f t="shared" si="79"/>
        <v>-82.51599999999937</v>
      </c>
      <c r="K846">
        <f t="shared" si="80"/>
        <v>-247.80493999999808</v>
      </c>
      <c r="L846">
        <f t="shared" si="81"/>
        <v>-232.69823999998943</v>
      </c>
      <c r="M846">
        <f t="shared" si="82"/>
        <v>15.106700000008658</v>
      </c>
      <c r="N846">
        <f t="shared" si="83"/>
        <v>-0.06491970029515197</v>
      </c>
    </row>
    <row r="847" spans="9:14" ht="12.75">
      <c r="I847">
        <f t="shared" si="78"/>
        <v>8.249999999999869</v>
      </c>
      <c r="J847">
        <f t="shared" si="79"/>
        <v>-82.61399999999936</v>
      </c>
      <c r="K847">
        <f t="shared" si="80"/>
        <v>-248.63107999999806</v>
      </c>
      <c r="L847">
        <f t="shared" si="81"/>
        <v>-233.5062499999894</v>
      </c>
      <c r="M847">
        <f t="shared" si="82"/>
        <v>15.124830000008672</v>
      </c>
      <c r="N847">
        <f t="shared" si="83"/>
        <v>-0.0647726988036053</v>
      </c>
    </row>
    <row r="848" spans="9:14" ht="12.75">
      <c r="I848">
        <f aca="true" t="shared" si="84" ref="I848:I911">I847+deltat</f>
        <v>8.259999999999868</v>
      </c>
      <c r="J848">
        <f t="shared" si="79"/>
        <v>-82.71199999999936</v>
      </c>
      <c r="K848">
        <f t="shared" si="80"/>
        <v>-249.45819999999804</v>
      </c>
      <c r="L848">
        <f t="shared" si="81"/>
        <v>-234.31523999998933</v>
      </c>
      <c r="M848">
        <f t="shared" si="82"/>
        <v>15.142960000008713</v>
      </c>
      <c r="N848">
        <f t="shared" si="83"/>
        <v>-0.06462644085809102</v>
      </c>
    </row>
    <row r="849" spans="9:14" ht="12.75">
      <c r="I849">
        <f t="shared" si="84"/>
        <v>8.269999999999868</v>
      </c>
      <c r="J849">
        <f t="shared" si="79"/>
        <v>-82.80999999999936</v>
      </c>
      <c r="K849">
        <f t="shared" si="80"/>
        <v>-250.28629999999805</v>
      </c>
      <c r="L849">
        <f t="shared" si="81"/>
        <v>-235.12520999998935</v>
      </c>
      <c r="M849">
        <f t="shared" si="82"/>
        <v>15.161090000008699</v>
      </c>
      <c r="N849">
        <f t="shared" si="83"/>
        <v>-0.06448092061250849</v>
      </c>
    </row>
    <row r="850" spans="9:14" ht="12.75">
      <c r="I850">
        <f t="shared" si="84"/>
        <v>8.279999999999868</v>
      </c>
      <c r="J850">
        <f t="shared" si="79"/>
        <v>-82.90799999999936</v>
      </c>
      <c r="K850">
        <f t="shared" si="80"/>
        <v>-251.11537999999805</v>
      </c>
      <c r="L850">
        <f t="shared" si="81"/>
        <v>-235.93615999998934</v>
      </c>
      <c r="M850">
        <f t="shared" si="82"/>
        <v>15.179220000008712</v>
      </c>
      <c r="N850">
        <f t="shared" si="83"/>
        <v>-0.06433613228260304</v>
      </c>
    </row>
    <row r="851" spans="9:14" ht="12.75">
      <c r="I851">
        <f t="shared" si="84"/>
        <v>8.289999999999868</v>
      </c>
      <c r="J851">
        <f t="shared" si="79"/>
        <v>-83.00599999999936</v>
      </c>
      <c r="K851">
        <f t="shared" si="80"/>
        <v>-251.94543999999806</v>
      </c>
      <c r="L851">
        <f t="shared" si="81"/>
        <v>-236.74808999998925</v>
      </c>
      <c r="M851">
        <f t="shared" si="82"/>
        <v>15.19735000000881</v>
      </c>
      <c r="N851">
        <f t="shared" si="83"/>
        <v>-0.06419207014514669</v>
      </c>
    </row>
    <row r="852" spans="9:14" ht="12.75">
      <c r="I852">
        <f t="shared" si="84"/>
        <v>8.299999999999867</v>
      </c>
      <c r="J852">
        <f t="shared" si="79"/>
        <v>-83.10399999999936</v>
      </c>
      <c r="K852">
        <f t="shared" si="80"/>
        <v>-252.77647999999806</v>
      </c>
      <c r="L852">
        <f t="shared" si="81"/>
        <v>-237.56099999998924</v>
      </c>
      <c r="M852">
        <f t="shared" si="82"/>
        <v>15.215480000008824</v>
      </c>
      <c r="N852">
        <f t="shared" si="83"/>
        <v>-0.06404872853713157</v>
      </c>
    </row>
    <row r="853" spans="9:14" ht="12.75">
      <c r="I853">
        <f t="shared" si="84"/>
        <v>8.309999999999867</v>
      </c>
      <c r="J853">
        <f t="shared" si="79"/>
        <v>-83.20199999999936</v>
      </c>
      <c r="K853">
        <f t="shared" si="80"/>
        <v>-253.60849999999806</v>
      </c>
      <c r="L853">
        <f t="shared" si="81"/>
        <v>-238.37488999998925</v>
      </c>
      <c r="M853">
        <f t="shared" si="82"/>
        <v>15.23361000000881</v>
      </c>
      <c r="N853">
        <f t="shared" si="83"/>
        <v>-0.06390610185497934</v>
      </c>
    </row>
    <row r="854" spans="9:14" ht="12.75">
      <c r="I854">
        <f t="shared" si="84"/>
        <v>8.319999999999867</v>
      </c>
      <c r="J854">
        <f t="shared" si="79"/>
        <v>-83.29999999999936</v>
      </c>
      <c r="K854">
        <f t="shared" si="80"/>
        <v>-254.44149999999806</v>
      </c>
      <c r="L854">
        <f t="shared" si="81"/>
        <v>-239.18975999998918</v>
      </c>
      <c r="M854">
        <f t="shared" si="82"/>
        <v>15.25174000000888</v>
      </c>
      <c r="N854">
        <f t="shared" si="83"/>
        <v>-0.06376418455376004</v>
      </c>
    </row>
    <row r="855" spans="9:14" ht="12.75">
      <c r="I855">
        <f t="shared" si="84"/>
        <v>8.329999999999867</v>
      </c>
      <c r="J855">
        <f t="shared" si="79"/>
        <v>-83.39799999999936</v>
      </c>
      <c r="K855">
        <f t="shared" si="80"/>
        <v>-255.27547999999805</v>
      </c>
      <c r="L855">
        <f t="shared" si="81"/>
        <v>-240.00560999998913</v>
      </c>
      <c r="M855">
        <f t="shared" si="82"/>
        <v>15.269870000008922</v>
      </c>
      <c r="N855">
        <f t="shared" si="83"/>
        <v>-0.06362297114642285</v>
      </c>
    </row>
    <row r="856" spans="9:14" ht="12.75">
      <c r="I856">
        <f t="shared" si="84"/>
        <v>8.339999999999867</v>
      </c>
      <c r="J856">
        <f t="shared" si="79"/>
        <v>-83.49599999999936</v>
      </c>
      <c r="K856">
        <f t="shared" si="80"/>
        <v>-256.11043999999805</v>
      </c>
      <c r="L856">
        <f t="shared" si="81"/>
        <v>-240.82243999998917</v>
      </c>
      <c r="M856">
        <f t="shared" si="82"/>
        <v>15.288000000008878</v>
      </c>
      <c r="N856">
        <f t="shared" si="83"/>
        <v>-0.0634824562030414</v>
      </c>
    </row>
    <row r="857" spans="9:14" ht="12.75">
      <c r="I857">
        <f t="shared" si="84"/>
        <v>8.349999999999866</v>
      </c>
      <c r="J857">
        <f t="shared" si="79"/>
        <v>-83.59399999999935</v>
      </c>
      <c r="K857">
        <f t="shared" si="80"/>
        <v>-256.94637999999804</v>
      </c>
      <c r="L857">
        <f t="shared" si="81"/>
        <v>-241.64024999998907</v>
      </c>
      <c r="M857">
        <f t="shared" si="82"/>
        <v>15.306130000008977</v>
      </c>
      <c r="N857">
        <f t="shared" si="83"/>
        <v>-0.06334263435007069</v>
      </c>
    </row>
    <row r="858" spans="9:14" ht="12.75">
      <c r="I858">
        <f t="shared" si="84"/>
        <v>8.359999999999866</v>
      </c>
      <c r="J858">
        <f t="shared" si="79"/>
        <v>-83.69199999999935</v>
      </c>
      <c r="K858">
        <f t="shared" si="80"/>
        <v>-257.78329999999806</v>
      </c>
      <c r="L858">
        <f t="shared" si="81"/>
        <v>-242.45903999998905</v>
      </c>
      <c r="M858">
        <f t="shared" si="82"/>
        <v>15.32426000000902</v>
      </c>
      <c r="N858">
        <f t="shared" si="83"/>
        <v>-0.06320350026961136</v>
      </c>
    </row>
    <row r="859" spans="9:14" ht="12.75">
      <c r="I859">
        <f t="shared" si="84"/>
        <v>8.369999999999866</v>
      </c>
      <c r="J859">
        <f t="shared" si="79"/>
        <v>-83.78999999999935</v>
      </c>
      <c r="K859">
        <f t="shared" si="80"/>
        <v>-258.62119999999805</v>
      </c>
      <c r="L859">
        <f t="shared" si="81"/>
        <v>-243.278809999989</v>
      </c>
      <c r="M859">
        <f t="shared" si="82"/>
        <v>15.342390000009061</v>
      </c>
      <c r="N859">
        <f t="shared" si="83"/>
        <v>-0.06306504869869166</v>
      </c>
    </row>
    <row r="860" spans="9:14" ht="12.75">
      <c r="I860">
        <f t="shared" si="84"/>
        <v>8.379999999999866</v>
      </c>
      <c r="J860">
        <f t="shared" si="79"/>
        <v>-83.88799999999935</v>
      </c>
      <c r="K860">
        <f t="shared" si="80"/>
        <v>-259.4600799999981</v>
      </c>
      <c r="L860">
        <f t="shared" si="81"/>
        <v>-244.09955999998903</v>
      </c>
      <c r="M860">
        <f t="shared" si="82"/>
        <v>15.360520000009046</v>
      </c>
      <c r="N860">
        <f t="shared" si="83"/>
        <v>-0.06292727442855586</v>
      </c>
    </row>
    <row r="861" spans="9:14" ht="12.75">
      <c r="I861">
        <f t="shared" si="84"/>
        <v>8.389999999999866</v>
      </c>
      <c r="J861">
        <f t="shared" si="79"/>
        <v>-83.98599999999935</v>
      </c>
      <c r="K861">
        <f t="shared" si="80"/>
        <v>-260.29993999999806</v>
      </c>
      <c r="L861">
        <f t="shared" si="81"/>
        <v>-244.92128999998897</v>
      </c>
      <c r="M861">
        <f t="shared" si="82"/>
        <v>15.378650000009088</v>
      </c>
      <c r="N861">
        <f t="shared" si="83"/>
        <v>-0.06279017230396663</v>
      </c>
    </row>
    <row r="862" spans="9:14" ht="12.75">
      <c r="I862">
        <f t="shared" si="84"/>
        <v>8.399999999999865</v>
      </c>
      <c r="J862">
        <f t="shared" si="79"/>
        <v>-84.08399999999935</v>
      </c>
      <c r="K862">
        <f t="shared" si="80"/>
        <v>-261.1407799999981</v>
      </c>
      <c r="L862">
        <f t="shared" si="81"/>
        <v>-245.74399999998894</v>
      </c>
      <c r="M862">
        <f t="shared" si="82"/>
        <v>15.39678000000913</v>
      </c>
      <c r="N862">
        <f t="shared" si="83"/>
        <v>-0.0626537372225154</v>
      </c>
    </row>
    <row r="863" spans="9:14" ht="12.75">
      <c r="I863">
        <f t="shared" si="84"/>
        <v>8.409999999999865</v>
      </c>
      <c r="J863">
        <f t="shared" si="79"/>
        <v>-84.18199999999935</v>
      </c>
      <c r="K863">
        <f t="shared" si="80"/>
        <v>-261.98259999999806</v>
      </c>
      <c r="L863">
        <f t="shared" si="81"/>
        <v>-246.56768999998894</v>
      </c>
      <c r="M863">
        <f t="shared" si="82"/>
        <v>15.414910000009115</v>
      </c>
      <c r="N863">
        <f t="shared" si="83"/>
        <v>-0.06251796413394556</v>
      </c>
    </row>
    <row r="864" spans="9:14" ht="12.75">
      <c r="I864">
        <f t="shared" si="84"/>
        <v>8.419999999999865</v>
      </c>
      <c r="J864">
        <f t="shared" si="79"/>
        <v>-84.27999999999935</v>
      </c>
      <c r="K864">
        <f t="shared" si="80"/>
        <v>-262.82539999999807</v>
      </c>
      <c r="L864">
        <f t="shared" si="81"/>
        <v>-247.39235999998886</v>
      </c>
      <c r="M864">
        <f t="shared" si="82"/>
        <v>15.433040000009214</v>
      </c>
      <c r="N864">
        <f t="shared" si="83"/>
        <v>-0.062382848039486384</v>
      </c>
    </row>
    <row r="865" spans="9:14" ht="12.75">
      <c r="I865">
        <f t="shared" si="84"/>
        <v>8.429999999999865</v>
      </c>
      <c r="J865">
        <f t="shared" si="79"/>
        <v>-84.37799999999935</v>
      </c>
      <c r="K865">
        <f t="shared" si="80"/>
        <v>-263.66917999999805</v>
      </c>
      <c r="L865">
        <f t="shared" si="81"/>
        <v>-248.21800999998885</v>
      </c>
      <c r="M865">
        <f t="shared" si="82"/>
        <v>15.4511700000092</v>
      </c>
      <c r="N865">
        <f t="shared" si="83"/>
        <v>-0.06224838399119344</v>
      </c>
    </row>
    <row r="866" spans="9:14" ht="12.75">
      <c r="I866">
        <f t="shared" si="84"/>
        <v>8.439999999999864</v>
      </c>
      <c r="J866">
        <f t="shared" si="79"/>
        <v>-84.47599999999935</v>
      </c>
      <c r="K866">
        <f t="shared" si="80"/>
        <v>-264.51393999999806</v>
      </c>
      <c r="L866">
        <f t="shared" si="81"/>
        <v>-249.04463999998882</v>
      </c>
      <c r="M866">
        <f t="shared" si="82"/>
        <v>15.469300000009241</v>
      </c>
      <c r="N866">
        <f t="shared" si="83"/>
        <v>-0.06211456709130514</v>
      </c>
    </row>
    <row r="867" spans="9:14" ht="12.75">
      <c r="I867">
        <f t="shared" si="84"/>
        <v>8.449999999999864</v>
      </c>
      <c r="J867">
        <f t="shared" si="79"/>
        <v>-84.57399999999934</v>
      </c>
      <c r="K867">
        <f t="shared" si="80"/>
        <v>-265.35967999999804</v>
      </c>
      <c r="L867">
        <f t="shared" si="81"/>
        <v>-249.87224999998875</v>
      </c>
      <c r="M867">
        <f t="shared" si="82"/>
        <v>15.487430000009283</v>
      </c>
      <c r="N867">
        <f t="shared" si="83"/>
        <v>-0.06198139249160313</v>
      </c>
    </row>
    <row r="868" spans="9:14" ht="12.75">
      <c r="I868">
        <f t="shared" si="84"/>
        <v>8.459999999999864</v>
      </c>
      <c r="J868">
        <f t="shared" si="79"/>
        <v>-84.67199999999934</v>
      </c>
      <c r="K868">
        <f t="shared" si="80"/>
        <v>-266.20639999999804</v>
      </c>
      <c r="L868">
        <f t="shared" si="81"/>
        <v>-250.70083999998877</v>
      </c>
      <c r="M868">
        <f t="shared" si="82"/>
        <v>15.505560000009268</v>
      </c>
      <c r="N868">
        <f t="shared" si="83"/>
        <v>-0.06184885539278593</v>
      </c>
    </row>
    <row r="869" spans="9:14" ht="12.75">
      <c r="I869">
        <f t="shared" si="84"/>
        <v>8.469999999999864</v>
      </c>
      <c r="J869">
        <f t="shared" si="79"/>
        <v>-84.76999999999934</v>
      </c>
      <c r="K869">
        <f t="shared" si="80"/>
        <v>-267.054099999998</v>
      </c>
      <c r="L869">
        <f t="shared" si="81"/>
        <v>-251.5304099999887</v>
      </c>
      <c r="M869">
        <f t="shared" si="82"/>
        <v>15.52369000000931</v>
      </c>
      <c r="N869">
        <f t="shared" si="83"/>
        <v>-0.06171695104385194</v>
      </c>
    </row>
    <row r="870" spans="9:14" ht="12.75">
      <c r="I870">
        <f t="shared" si="84"/>
        <v>8.479999999999864</v>
      </c>
      <c r="J870">
        <f t="shared" si="79"/>
        <v>-84.86799999999934</v>
      </c>
      <c r="K870">
        <f t="shared" si="80"/>
        <v>-267.902779999998</v>
      </c>
      <c r="L870">
        <f t="shared" si="81"/>
        <v>-252.36095999998872</v>
      </c>
      <c r="M870">
        <f t="shared" si="82"/>
        <v>15.541820000009295</v>
      </c>
      <c r="N870">
        <f t="shared" si="83"/>
        <v>-0.061585674741489294</v>
      </c>
    </row>
    <row r="871" spans="9:14" ht="12.75">
      <c r="I871">
        <f t="shared" si="84"/>
        <v>8.489999999999863</v>
      </c>
      <c r="J871">
        <f t="shared" si="79"/>
        <v>-84.96599999999934</v>
      </c>
      <c r="K871">
        <f t="shared" si="80"/>
        <v>-268.752439999998</v>
      </c>
      <c r="L871">
        <f t="shared" si="81"/>
        <v>-253.1924899999887</v>
      </c>
      <c r="M871">
        <f t="shared" si="82"/>
        <v>15.55995000000928</v>
      </c>
      <c r="N871">
        <f t="shared" si="83"/>
        <v>-0.06145502182947833</v>
      </c>
    </row>
    <row r="872" spans="9:14" ht="12.75">
      <c r="I872">
        <f t="shared" si="84"/>
        <v>8.499999999999863</v>
      </c>
      <c r="J872">
        <f t="shared" si="79"/>
        <v>-85.06399999999934</v>
      </c>
      <c r="K872">
        <f t="shared" si="80"/>
        <v>-269.603079999998</v>
      </c>
      <c r="L872">
        <f t="shared" si="81"/>
        <v>-254.0249999999886</v>
      </c>
      <c r="M872">
        <f t="shared" si="82"/>
        <v>15.578080000009379</v>
      </c>
      <c r="N872">
        <f t="shared" si="83"/>
        <v>-0.06132498769810089</v>
      </c>
    </row>
    <row r="873" spans="9:14" ht="12.75">
      <c r="I873">
        <f t="shared" si="84"/>
        <v>8.509999999999863</v>
      </c>
      <c r="J873">
        <f t="shared" si="79"/>
        <v>-85.16199999999934</v>
      </c>
      <c r="K873">
        <f t="shared" si="80"/>
        <v>-270.45469999999796</v>
      </c>
      <c r="L873">
        <f t="shared" si="81"/>
        <v>-254.85848999998865</v>
      </c>
      <c r="M873">
        <f t="shared" si="82"/>
        <v>15.596210000009307</v>
      </c>
      <c r="N873">
        <f t="shared" si="83"/>
        <v>-0.06119556778355707</v>
      </c>
    </row>
    <row r="874" spans="9:14" ht="12.75">
      <c r="I874">
        <f t="shared" si="84"/>
        <v>8.519999999999863</v>
      </c>
      <c r="J874">
        <f t="shared" si="79"/>
        <v>-85.25999999999934</v>
      </c>
      <c r="K874">
        <f t="shared" si="80"/>
        <v>-271.30729999999795</v>
      </c>
      <c r="L874">
        <f t="shared" si="81"/>
        <v>-255.69295999998855</v>
      </c>
      <c r="M874">
        <f t="shared" si="82"/>
        <v>15.614340000009406</v>
      </c>
      <c r="N874">
        <f t="shared" si="83"/>
        <v>-0.06106675756739687</v>
      </c>
    </row>
    <row r="875" spans="9:14" ht="12.75">
      <c r="I875">
        <f t="shared" si="84"/>
        <v>8.529999999999863</v>
      </c>
      <c r="J875">
        <f t="shared" si="79"/>
        <v>-85.35799999999934</v>
      </c>
      <c r="K875">
        <f t="shared" si="80"/>
        <v>-272.1608799999979</v>
      </c>
      <c r="L875">
        <f t="shared" si="81"/>
        <v>-256.5284099999886</v>
      </c>
      <c r="M875">
        <f t="shared" si="82"/>
        <v>15.632470000009334</v>
      </c>
      <c r="N875">
        <f t="shared" si="83"/>
        <v>-0.06093855257595067</v>
      </c>
    </row>
    <row r="876" spans="9:14" ht="12.75">
      <c r="I876">
        <f t="shared" si="84"/>
        <v>8.539999999999862</v>
      </c>
      <c r="J876">
        <f t="shared" si="79"/>
        <v>-85.45599999999934</v>
      </c>
      <c r="K876">
        <f t="shared" si="80"/>
        <v>-273.0154399999979</v>
      </c>
      <c r="L876">
        <f t="shared" si="81"/>
        <v>-257.3648399999885</v>
      </c>
      <c r="M876">
        <f t="shared" si="82"/>
        <v>15.650600000009433</v>
      </c>
      <c r="N876">
        <f t="shared" si="83"/>
        <v>-0.060810948379779205</v>
      </c>
    </row>
    <row r="877" spans="9:14" ht="12.75">
      <c r="I877">
        <f t="shared" si="84"/>
        <v>8.549999999999862</v>
      </c>
      <c r="J877">
        <f t="shared" si="79"/>
        <v>-85.55399999999933</v>
      </c>
      <c r="K877">
        <f t="shared" si="80"/>
        <v>-273.8709799999979</v>
      </c>
      <c r="L877">
        <f t="shared" si="81"/>
        <v>-258.2022499999885</v>
      </c>
      <c r="M877">
        <f t="shared" si="82"/>
        <v>15.668730000009418</v>
      </c>
      <c r="N877">
        <f t="shared" si="83"/>
        <v>-0.060683940593120766</v>
      </c>
    </row>
    <row r="878" spans="9:14" ht="12.75">
      <c r="I878">
        <f t="shared" si="84"/>
        <v>8.559999999999862</v>
      </c>
      <c r="J878">
        <f t="shared" si="79"/>
        <v>-85.65199999999933</v>
      </c>
      <c r="K878">
        <f t="shared" si="80"/>
        <v>-274.7274999999979</v>
      </c>
      <c r="L878">
        <f t="shared" si="81"/>
        <v>-259.04063999998846</v>
      </c>
      <c r="M878">
        <f t="shared" si="82"/>
        <v>15.68686000000946</v>
      </c>
      <c r="N878">
        <f t="shared" si="83"/>
        <v>-0.060557524873356396</v>
      </c>
    </row>
    <row r="879" spans="9:14" ht="12.75">
      <c r="I879">
        <f t="shared" si="84"/>
        <v>8.569999999999862</v>
      </c>
      <c r="J879">
        <f t="shared" si="79"/>
        <v>-85.74999999999933</v>
      </c>
      <c r="K879">
        <f t="shared" si="80"/>
        <v>-275.58499999999793</v>
      </c>
      <c r="L879">
        <f t="shared" si="81"/>
        <v>-259.88000999998843</v>
      </c>
      <c r="M879">
        <f t="shared" si="82"/>
        <v>15.704990000009502</v>
      </c>
      <c r="N879">
        <f t="shared" si="83"/>
        <v>-0.06043169692047573</v>
      </c>
    </row>
    <row r="880" spans="9:14" ht="12.75">
      <c r="I880">
        <f t="shared" si="84"/>
        <v>8.579999999999862</v>
      </c>
      <c r="J880">
        <f t="shared" si="79"/>
        <v>-85.84799999999933</v>
      </c>
      <c r="K880">
        <f t="shared" si="80"/>
        <v>-276.4434799999979</v>
      </c>
      <c r="L880">
        <f t="shared" si="81"/>
        <v>-260.7203599999884</v>
      </c>
      <c r="M880">
        <f t="shared" si="82"/>
        <v>15.723120000009544</v>
      </c>
      <c r="N880">
        <f t="shared" si="83"/>
        <v>-0.060306452476554744</v>
      </c>
    </row>
    <row r="881" spans="9:14" ht="12.75">
      <c r="I881">
        <f t="shared" si="84"/>
        <v>8.589999999999861</v>
      </c>
      <c r="J881">
        <f t="shared" si="79"/>
        <v>-85.94599999999933</v>
      </c>
      <c r="K881">
        <f t="shared" si="80"/>
        <v>-277.30293999999793</v>
      </c>
      <c r="L881">
        <f t="shared" si="81"/>
        <v>-261.56168999998835</v>
      </c>
      <c r="M881">
        <f t="shared" si="82"/>
        <v>15.741250000009586</v>
      </c>
      <c r="N881">
        <f t="shared" si="83"/>
        <v>-0.060181787325239745</v>
      </c>
    </row>
    <row r="882" spans="9:14" ht="12.75">
      <c r="I882">
        <f t="shared" si="84"/>
        <v>8.599999999999861</v>
      </c>
      <c r="J882">
        <f t="shared" si="79"/>
        <v>-86.04399999999933</v>
      </c>
      <c r="K882">
        <f t="shared" si="80"/>
        <v>-278.1633799999979</v>
      </c>
      <c r="L882">
        <f t="shared" si="81"/>
        <v>-262.4039999999883</v>
      </c>
      <c r="M882">
        <f t="shared" si="82"/>
        <v>15.759380000009628</v>
      </c>
      <c r="N882">
        <f t="shared" si="83"/>
        <v>-0.0600576972912392</v>
      </c>
    </row>
    <row r="883" spans="9:14" ht="12.75">
      <c r="I883">
        <f t="shared" si="84"/>
        <v>8.60999999999986</v>
      </c>
      <c r="J883">
        <f t="shared" si="79"/>
        <v>-86.14199999999933</v>
      </c>
      <c r="K883">
        <f t="shared" si="80"/>
        <v>-279.0247999999979</v>
      </c>
      <c r="L883">
        <f t="shared" si="81"/>
        <v>-263.2472899999883</v>
      </c>
      <c r="M883">
        <f t="shared" si="82"/>
        <v>15.777510000009613</v>
      </c>
      <c r="N883">
        <f t="shared" si="83"/>
        <v>-0.05993417823982277</v>
      </c>
    </row>
    <row r="884" spans="9:14" ht="12.75">
      <c r="I884">
        <f t="shared" si="84"/>
        <v>8.61999999999986</v>
      </c>
      <c r="J884">
        <f t="shared" si="79"/>
        <v>-86.23999999999933</v>
      </c>
      <c r="K884">
        <f t="shared" si="80"/>
        <v>-279.8871999999979</v>
      </c>
      <c r="L884">
        <f t="shared" si="81"/>
        <v>-264.09155999998825</v>
      </c>
      <c r="M884">
        <f t="shared" si="82"/>
        <v>15.795640000009655</v>
      </c>
      <c r="N884">
        <f t="shared" si="83"/>
        <v>-0.05981122607632882</v>
      </c>
    </row>
    <row r="885" spans="9:14" ht="12.75">
      <c r="I885">
        <f t="shared" si="84"/>
        <v>8.62999999999986</v>
      </c>
      <c r="J885">
        <f t="shared" si="79"/>
        <v>-86.33799999999933</v>
      </c>
      <c r="K885">
        <f t="shared" si="80"/>
        <v>-280.7505799999979</v>
      </c>
      <c r="L885">
        <f t="shared" si="81"/>
        <v>-264.9368099999882</v>
      </c>
      <c r="M885">
        <f t="shared" si="82"/>
        <v>15.813770000009697</v>
      </c>
      <c r="N885">
        <f t="shared" si="83"/>
        <v>-0.05968883674567683</v>
      </c>
    </row>
    <row r="886" spans="9:14" ht="12.75">
      <c r="I886">
        <f t="shared" si="84"/>
        <v>8.63999999999986</v>
      </c>
      <c r="J886">
        <f t="shared" si="79"/>
        <v>-86.43599999999932</v>
      </c>
      <c r="K886">
        <f t="shared" si="80"/>
        <v>-281.6149399999979</v>
      </c>
      <c r="L886">
        <f t="shared" si="81"/>
        <v>-265.7830399999882</v>
      </c>
      <c r="M886">
        <f t="shared" si="82"/>
        <v>15.831900000009682</v>
      </c>
      <c r="N886">
        <f t="shared" si="83"/>
        <v>-0.05956700623188893</v>
      </c>
    </row>
    <row r="887" spans="9:14" ht="12.75">
      <c r="I887">
        <f t="shared" si="84"/>
        <v>8.64999999999986</v>
      </c>
      <c r="J887">
        <f t="shared" si="79"/>
        <v>-86.53399999999932</v>
      </c>
      <c r="K887">
        <f t="shared" si="80"/>
        <v>-282.4802799999979</v>
      </c>
      <c r="L887">
        <f t="shared" si="81"/>
        <v>-266.63024999998817</v>
      </c>
      <c r="M887">
        <f t="shared" si="82"/>
        <v>15.850030000009724</v>
      </c>
      <c r="N887">
        <f t="shared" si="83"/>
        <v>-0.05944573055761838</v>
      </c>
    </row>
    <row r="888" spans="9:14" ht="12.75">
      <c r="I888">
        <f t="shared" si="84"/>
        <v>8.65999999999986</v>
      </c>
      <c r="J888">
        <f t="shared" si="79"/>
        <v>-86.63199999999932</v>
      </c>
      <c r="K888">
        <f t="shared" si="80"/>
        <v>-283.34659999999786</v>
      </c>
      <c r="L888">
        <f t="shared" si="81"/>
        <v>-267.4784399999881</v>
      </c>
      <c r="M888">
        <f t="shared" si="82"/>
        <v>15.868160000009766</v>
      </c>
      <c r="N888">
        <f t="shared" si="83"/>
        <v>-0.059325005783682876</v>
      </c>
    </row>
    <row r="889" spans="9:14" ht="12.75">
      <c r="I889">
        <f t="shared" si="84"/>
        <v>8.66999999999986</v>
      </c>
      <c r="J889">
        <f t="shared" si="79"/>
        <v>-86.72999999999932</v>
      </c>
      <c r="K889">
        <f t="shared" si="80"/>
        <v>-284.21389999999786</v>
      </c>
      <c r="L889">
        <f t="shared" si="81"/>
        <v>-268.3276099999881</v>
      </c>
      <c r="M889">
        <f t="shared" si="82"/>
        <v>15.886290000009751</v>
      </c>
      <c r="N889">
        <f t="shared" si="83"/>
        <v>-0.05920482800860655</v>
      </c>
    </row>
    <row r="890" spans="9:14" ht="12.75">
      <c r="I890">
        <f t="shared" si="84"/>
        <v>8.67999999999986</v>
      </c>
      <c r="J890">
        <f t="shared" si="79"/>
        <v>-86.82799999999932</v>
      </c>
      <c r="K890">
        <f t="shared" si="80"/>
        <v>-285.08217999999783</v>
      </c>
      <c r="L890">
        <f t="shared" si="81"/>
        <v>-269.17775999998804</v>
      </c>
      <c r="M890">
        <f t="shared" si="82"/>
        <v>15.904420000009793</v>
      </c>
      <c r="N890">
        <f t="shared" si="83"/>
        <v>-0.05908519336816868</v>
      </c>
    </row>
    <row r="891" spans="9:14" ht="12.75">
      <c r="I891">
        <f t="shared" si="84"/>
        <v>8.68999999999986</v>
      </c>
      <c r="J891">
        <f t="shared" si="79"/>
        <v>-86.92599999999932</v>
      </c>
      <c r="K891">
        <f t="shared" si="80"/>
        <v>-285.95143999999783</v>
      </c>
      <c r="L891">
        <f t="shared" si="81"/>
        <v>-270.028889999988</v>
      </c>
      <c r="M891">
        <f t="shared" si="82"/>
        <v>15.922550000009835</v>
      </c>
      <c r="N891">
        <f t="shared" si="83"/>
        <v>-0.05896609803495671</v>
      </c>
    </row>
    <row r="892" spans="9:14" ht="12.75">
      <c r="I892">
        <f t="shared" si="84"/>
        <v>8.699999999999859</v>
      </c>
      <c r="J892">
        <f t="shared" si="79"/>
        <v>-87.02399999999932</v>
      </c>
      <c r="K892">
        <f t="shared" si="80"/>
        <v>-286.8216799999978</v>
      </c>
      <c r="L892">
        <f t="shared" si="81"/>
        <v>-270.880999999988</v>
      </c>
      <c r="M892">
        <f t="shared" si="82"/>
        <v>15.94068000000982</v>
      </c>
      <c r="N892">
        <f t="shared" si="83"/>
        <v>-0.0588475382179279</v>
      </c>
    </row>
    <row r="893" spans="9:14" ht="12.75">
      <c r="I893">
        <f t="shared" si="84"/>
        <v>8.709999999999859</v>
      </c>
      <c r="J893">
        <f t="shared" si="79"/>
        <v>-87.12199999999932</v>
      </c>
      <c r="K893">
        <f t="shared" si="80"/>
        <v>-287.6928999999978</v>
      </c>
      <c r="L893">
        <f t="shared" si="81"/>
        <v>-271.73408999998793</v>
      </c>
      <c r="M893">
        <f t="shared" si="82"/>
        <v>15.958810000009862</v>
      </c>
      <c r="N893">
        <f t="shared" si="83"/>
        <v>-0.05872951016197699</v>
      </c>
    </row>
    <row r="894" spans="9:14" ht="12.75">
      <c r="I894">
        <f t="shared" si="84"/>
        <v>8.719999999999859</v>
      </c>
      <c r="J894">
        <f t="shared" si="79"/>
        <v>-87.21999999999932</v>
      </c>
      <c r="K894">
        <f t="shared" si="80"/>
        <v>-288.5650999999978</v>
      </c>
      <c r="L894">
        <f t="shared" si="81"/>
        <v>-272.58815999998797</v>
      </c>
      <c r="M894">
        <f t="shared" si="82"/>
        <v>15.976940000009847</v>
      </c>
      <c r="N894">
        <f t="shared" si="83"/>
        <v>-0.05861201014750807</v>
      </c>
    </row>
    <row r="895" spans="9:14" ht="12.75">
      <c r="I895">
        <f t="shared" si="84"/>
        <v>8.729999999999858</v>
      </c>
      <c r="J895">
        <f t="shared" si="79"/>
        <v>-87.31799999999932</v>
      </c>
      <c r="K895">
        <f t="shared" si="80"/>
        <v>-289.4382799999978</v>
      </c>
      <c r="L895">
        <f t="shared" si="81"/>
        <v>-273.4432099999879</v>
      </c>
      <c r="M895">
        <f t="shared" si="82"/>
        <v>15.995070000009889</v>
      </c>
      <c r="N895">
        <f t="shared" si="83"/>
        <v>-0.05849503449001566</v>
      </c>
    </row>
    <row r="896" spans="9:14" ht="12.75">
      <c r="I896">
        <f t="shared" si="84"/>
        <v>8.739999999999858</v>
      </c>
      <c r="J896">
        <f t="shared" si="79"/>
        <v>-87.41599999999931</v>
      </c>
      <c r="K896">
        <f t="shared" si="80"/>
        <v>-290.3124399999978</v>
      </c>
      <c r="L896">
        <f t="shared" si="81"/>
        <v>-274.2992399999879</v>
      </c>
      <c r="M896">
        <f t="shared" si="82"/>
        <v>16.01320000000993</v>
      </c>
      <c r="N896">
        <f t="shared" si="83"/>
        <v>-0.05837857953966857</v>
      </c>
    </row>
    <row r="897" spans="9:14" ht="12.75">
      <c r="I897">
        <f t="shared" si="84"/>
        <v>8.749999999999858</v>
      </c>
      <c r="J897">
        <f t="shared" si="79"/>
        <v>-87.51399999999931</v>
      </c>
      <c r="K897">
        <f t="shared" si="80"/>
        <v>-291.1875799999978</v>
      </c>
      <c r="L897">
        <f t="shared" si="81"/>
        <v>-275.15624999998784</v>
      </c>
      <c r="M897">
        <f t="shared" si="82"/>
        <v>16.031330000009973</v>
      </c>
      <c r="N897">
        <f t="shared" si="83"/>
        <v>-0.058262641680901964</v>
      </c>
    </row>
    <row r="898" spans="9:14" ht="12.75">
      <c r="I898">
        <f t="shared" si="84"/>
        <v>8.759999999999858</v>
      </c>
      <c r="J898">
        <f t="shared" si="79"/>
        <v>-87.61199999999931</v>
      </c>
      <c r="K898">
        <f t="shared" si="80"/>
        <v>-292.0636999999978</v>
      </c>
      <c r="L898">
        <f t="shared" si="81"/>
        <v>-276.01423999998786</v>
      </c>
      <c r="M898">
        <f t="shared" si="82"/>
        <v>16.049460000009958</v>
      </c>
      <c r="N898">
        <f t="shared" si="83"/>
        <v>-0.05814721733201397</v>
      </c>
    </row>
    <row r="899" spans="9:14" ht="12.75">
      <c r="I899">
        <f t="shared" si="84"/>
        <v>8.769999999999857</v>
      </c>
      <c r="J899">
        <f t="shared" si="79"/>
        <v>-87.70999999999931</v>
      </c>
      <c r="K899">
        <f t="shared" si="80"/>
        <v>-292.9407999999978</v>
      </c>
      <c r="L899">
        <f t="shared" si="81"/>
        <v>-276.8732099999878</v>
      </c>
      <c r="M899">
        <f t="shared" si="82"/>
        <v>16.06759000001</v>
      </c>
      <c r="N899">
        <f t="shared" si="83"/>
        <v>-0.05803230294476922</v>
      </c>
    </row>
    <row r="900" spans="9:14" ht="12.75">
      <c r="I900">
        <f t="shared" si="84"/>
        <v>8.779999999999857</v>
      </c>
      <c r="J900">
        <f t="shared" si="79"/>
        <v>-87.80799999999931</v>
      </c>
      <c r="K900">
        <f t="shared" si="80"/>
        <v>-293.8188799999978</v>
      </c>
      <c r="L900">
        <f t="shared" si="81"/>
        <v>-277.7331599999877</v>
      </c>
      <c r="M900">
        <f t="shared" si="82"/>
        <v>16.0857200000101</v>
      </c>
      <c r="N900">
        <f t="shared" si="83"/>
        <v>-0.05791789500400604</v>
      </c>
    </row>
    <row r="901" spans="9:14" ht="12.75">
      <c r="I901">
        <f t="shared" si="84"/>
        <v>8.789999999999857</v>
      </c>
      <c r="J901">
        <f t="shared" si="79"/>
        <v>-87.90599999999931</v>
      </c>
      <c r="K901">
        <f t="shared" si="80"/>
        <v>-294.6979399999978</v>
      </c>
      <c r="L901">
        <f t="shared" si="81"/>
        <v>-278.5940899999877</v>
      </c>
      <c r="M901">
        <f t="shared" si="82"/>
        <v>16.103850000010084</v>
      </c>
      <c r="N901">
        <f t="shared" si="83"/>
        <v>-0.05780399002725002</v>
      </c>
    </row>
    <row r="902" spans="9:14" ht="12.75">
      <c r="I902">
        <f t="shared" si="84"/>
        <v>8.799999999999857</v>
      </c>
      <c r="J902">
        <f aca="true" t="shared" si="85" ref="J902:J965">J901+gravity*deltat</f>
        <v>-88.00399999999931</v>
      </c>
      <c r="K902">
        <f aca="true" t="shared" si="86" ref="K902:K965">K901+J902*deltat</f>
        <v>-295.5779799999978</v>
      </c>
      <c r="L902">
        <f aca="true" t="shared" si="87" ref="L902:L965">Ho+Vo*I902+0.5*gravity*I902^2</f>
        <v>-279.4559999999877</v>
      </c>
      <c r="M902">
        <f t="shared" si="82"/>
        <v>16.121980000010126</v>
      </c>
      <c r="N902">
        <f t="shared" si="83"/>
        <v>-0.05769058456433512</v>
      </c>
    </row>
    <row r="903" spans="9:14" ht="12.75">
      <c r="I903">
        <f t="shared" si="84"/>
        <v>8.809999999999857</v>
      </c>
      <c r="J903">
        <f t="shared" si="85"/>
        <v>-88.10199999999931</v>
      </c>
      <c r="K903">
        <f t="shared" si="86"/>
        <v>-296.4589999999978</v>
      </c>
      <c r="L903">
        <f t="shared" si="87"/>
        <v>-280.3188899999877</v>
      </c>
      <c r="M903">
        <f t="shared" si="82"/>
        <v>16.14011000001011</v>
      </c>
      <c r="N903">
        <f t="shared" si="83"/>
        <v>-0.05757767519702586</v>
      </c>
    </row>
    <row r="904" spans="9:14" ht="12.75">
      <c r="I904">
        <f t="shared" si="84"/>
        <v>8.819999999999856</v>
      </c>
      <c r="J904">
        <f t="shared" si="85"/>
        <v>-88.1999999999993</v>
      </c>
      <c r="K904">
        <f t="shared" si="86"/>
        <v>-297.3409999999978</v>
      </c>
      <c r="L904">
        <f t="shared" si="87"/>
        <v>-281.18275999998764</v>
      </c>
      <c r="M904">
        <f t="shared" si="82"/>
        <v>16.158240000010153</v>
      </c>
      <c r="N904">
        <f t="shared" si="83"/>
        <v>-0.057465258538648895</v>
      </c>
    </row>
    <row r="905" spans="9:14" ht="12.75">
      <c r="I905">
        <f t="shared" si="84"/>
        <v>8.829999999999856</v>
      </c>
      <c r="J905">
        <f t="shared" si="85"/>
        <v>-88.2979999999993</v>
      </c>
      <c r="K905">
        <f t="shared" si="86"/>
        <v>-298.22397999999777</v>
      </c>
      <c r="L905">
        <f t="shared" si="87"/>
        <v>-282.04760999998757</v>
      </c>
      <c r="M905">
        <f aca="true" t="shared" si="88" ref="M905:M968">L905-K905</f>
        <v>16.176370000010195</v>
      </c>
      <c r="N905">
        <f aca="true" t="shared" si="89" ref="N905:N968">M905/L905</f>
        <v>-0.05735333123372649</v>
      </c>
    </row>
    <row r="906" spans="9:14" ht="12.75">
      <c r="I906">
        <f t="shared" si="84"/>
        <v>8.839999999999856</v>
      </c>
      <c r="J906">
        <f t="shared" si="85"/>
        <v>-88.3959999999993</v>
      </c>
      <c r="K906">
        <f t="shared" si="86"/>
        <v>-299.10793999999777</v>
      </c>
      <c r="L906">
        <f t="shared" si="87"/>
        <v>-282.9134399999876</v>
      </c>
      <c r="M906">
        <f t="shared" si="88"/>
        <v>16.19450000001018</v>
      </c>
      <c r="N906">
        <f t="shared" si="89"/>
        <v>-0.05724188995761704</v>
      </c>
    </row>
    <row r="907" spans="9:14" ht="12.75">
      <c r="I907">
        <f t="shared" si="84"/>
        <v>8.849999999999856</v>
      </c>
      <c r="J907">
        <f t="shared" si="85"/>
        <v>-88.4939999999993</v>
      </c>
      <c r="K907">
        <f t="shared" si="86"/>
        <v>-299.99287999999774</v>
      </c>
      <c r="L907">
        <f t="shared" si="87"/>
        <v>-283.7802499999875</v>
      </c>
      <c r="M907">
        <f t="shared" si="88"/>
        <v>16.212630000010222</v>
      </c>
      <c r="N907">
        <f t="shared" si="89"/>
        <v>-0.05713093141616069</v>
      </c>
    </row>
    <row r="908" spans="9:14" ht="12.75">
      <c r="I908">
        <f t="shared" si="84"/>
        <v>8.859999999999856</v>
      </c>
      <c r="J908">
        <f t="shared" si="85"/>
        <v>-88.5919999999993</v>
      </c>
      <c r="K908">
        <f t="shared" si="86"/>
        <v>-300.87879999999774</v>
      </c>
      <c r="L908">
        <f t="shared" si="87"/>
        <v>-284.6480399999875</v>
      </c>
      <c r="M908">
        <f t="shared" si="88"/>
        <v>16.230760000010264</v>
      </c>
      <c r="N908">
        <f t="shared" si="89"/>
        <v>-0.057020452345327856</v>
      </c>
    </row>
    <row r="909" spans="9:14" ht="12.75">
      <c r="I909">
        <f t="shared" si="84"/>
        <v>8.869999999999855</v>
      </c>
      <c r="J909">
        <f t="shared" si="85"/>
        <v>-88.6899999999993</v>
      </c>
      <c r="K909">
        <f t="shared" si="86"/>
        <v>-301.7656999999977</v>
      </c>
      <c r="L909">
        <f t="shared" si="87"/>
        <v>-285.51680999998746</v>
      </c>
      <c r="M909">
        <f t="shared" si="88"/>
        <v>16.24889000001025</v>
      </c>
      <c r="N909">
        <f t="shared" si="89"/>
        <v>-0.05691044951087455</v>
      </c>
    </row>
    <row r="910" spans="9:14" ht="12.75">
      <c r="I910">
        <f t="shared" si="84"/>
        <v>8.879999999999855</v>
      </c>
      <c r="J910">
        <f t="shared" si="85"/>
        <v>-88.7879999999993</v>
      </c>
      <c r="K910">
        <f t="shared" si="86"/>
        <v>-302.6535799999977</v>
      </c>
      <c r="L910">
        <f t="shared" si="87"/>
        <v>-286.3865599999874</v>
      </c>
      <c r="M910">
        <f t="shared" si="88"/>
        <v>16.26702000001029</v>
      </c>
      <c r="N910">
        <f t="shared" si="89"/>
        <v>-0.05680091970800238</v>
      </c>
    </row>
    <row r="911" spans="9:14" ht="12.75">
      <c r="I911">
        <f t="shared" si="84"/>
        <v>8.889999999999855</v>
      </c>
      <c r="J911">
        <f t="shared" si="85"/>
        <v>-88.8859999999993</v>
      </c>
      <c r="K911">
        <f t="shared" si="86"/>
        <v>-303.54243999999767</v>
      </c>
      <c r="L911">
        <f t="shared" si="87"/>
        <v>-287.25728999998734</v>
      </c>
      <c r="M911">
        <f t="shared" si="88"/>
        <v>16.285150000010333</v>
      </c>
      <c r="N911">
        <f t="shared" si="89"/>
        <v>-0.05669185976102138</v>
      </c>
    </row>
    <row r="912" spans="9:14" ht="12.75">
      <c r="I912">
        <f aca="true" t="shared" si="90" ref="I912:I975">I911+deltat</f>
        <v>8.899999999999855</v>
      </c>
      <c r="J912">
        <f t="shared" si="85"/>
        <v>-88.9839999999993</v>
      </c>
      <c r="K912">
        <f t="shared" si="86"/>
        <v>-304.43227999999766</v>
      </c>
      <c r="L912">
        <f t="shared" si="87"/>
        <v>-288.12899999998734</v>
      </c>
      <c r="M912">
        <f t="shared" si="88"/>
        <v>16.303280000010318</v>
      </c>
      <c r="N912">
        <f t="shared" si="89"/>
        <v>-0.05658326652301932</v>
      </c>
    </row>
    <row r="913" spans="9:14" ht="12.75">
      <c r="I913">
        <f t="shared" si="90"/>
        <v>8.909999999999854</v>
      </c>
      <c r="J913">
        <f t="shared" si="85"/>
        <v>-89.0819999999993</v>
      </c>
      <c r="K913">
        <f t="shared" si="86"/>
        <v>-305.3230999999977</v>
      </c>
      <c r="L913">
        <f t="shared" si="87"/>
        <v>-289.0016899999873</v>
      </c>
      <c r="M913">
        <f t="shared" si="88"/>
        <v>16.32141000001036</v>
      </c>
      <c r="N913">
        <f t="shared" si="89"/>
        <v>-0.05647513687553549</v>
      </c>
    </row>
    <row r="914" spans="9:14" ht="12.75">
      <c r="I914">
        <f t="shared" si="90"/>
        <v>8.919999999999854</v>
      </c>
      <c r="J914">
        <f t="shared" si="85"/>
        <v>-89.1799999999993</v>
      </c>
      <c r="K914">
        <f t="shared" si="86"/>
        <v>-306.21489999999767</v>
      </c>
      <c r="L914">
        <f t="shared" si="87"/>
        <v>-289.87535999998727</v>
      </c>
      <c r="M914">
        <f t="shared" si="88"/>
        <v>16.339540000010402</v>
      </c>
      <c r="N914">
        <f t="shared" si="89"/>
        <v>-0.05636746772823713</v>
      </c>
    </row>
    <row r="915" spans="9:14" ht="12.75">
      <c r="I915">
        <f t="shared" si="90"/>
        <v>8.929999999999854</v>
      </c>
      <c r="J915">
        <f t="shared" si="85"/>
        <v>-89.2779999999993</v>
      </c>
      <c r="K915">
        <f t="shared" si="86"/>
        <v>-307.1076799999977</v>
      </c>
      <c r="L915">
        <f t="shared" si="87"/>
        <v>-290.75000999998724</v>
      </c>
      <c r="M915">
        <f t="shared" si="88"/>
        <v>16.357670000010444</v>
      </c>
      <c r="N915">
        <f t="shared" si="89"/>
        <v>-0.05626025601860224</v>
      </c>
    </row>
    <row r="916" spans="9:14" ht="12.75">
      <c r="I916">
        <f t="shared" si="90"/>
        <v>8.939999999999854</v>
      </c>
      <c r="J916">
        <f t="shared" si="85"/>
        <v>-89.3759999999993</v>
      </c>
      <c r="K916">
        <f t="shared" si="86"/>
        <v>-308.0014399999977</v>
      </c>
      <c r="L916">
        <f t="shared" si="87"/>
        <v>-291.62563999998724</v>
      </c>
      <c r="M916">
        <f t="shared" si="88"/>
        <v>16.37580000001043</v>
      </c>
      <c r="N916">
        <f t="shared" si="89"/>
        <v>-0.056153498711605555</v>
      </c>
    </row>
    <row r="917" spans="9:14" ht="12.75">
      <c r="I917">
        <f t="shared" si="90"/>
        <v>8.949999999999854</v>
      </c>
      <c r="J917">
        <f t="shared" si="85"/>
        <v>-89.4739999999993</v>
      </c>
      <c r="K917">
        <f t="shared" si="86"/>
        <v>-308.8961799999977</v>
      </c>
      <c r="L917">
        <f t="shared" si="87"/>
        <v>-292.50224999998716</v>
      </c>
      <c r="M917">
        <f t="shared" si="88"/>
        <v>16.393930000010528</v>
      </c>
      <c r="N917">
        <f t="shared" si="89"/>
        <v>-0.05604719279941008</v>
      </c>
    </row>
    <row r="918" spans="9:14" ht="12.75">
      <c r="I918">
        <f t="shared" si="90"/>
        <v>8.959999999999853</v>
      </c>
      <c r="J918">
        <f t="shared" si="85"/>
        <v>-89.57199999999929</v>
      </c>
      <c r="K918">
        <f t="shared" si="86"/>
        <v>-309.79189999999767</v>
      </c>
      <c r="L918">
        <f t="shared" si="87"/>
        <v>-293.37983999998715</v>
      </c>
      <c r="M918">
        <f t="shared" si="88"/>
        <v>16.412060000010513</v>
      </c>
      <c r="N918">
        <f t="shared" si="89"/>
        <v>-0.05594133530105965</v>
      </c>
    </row>
    <row r="919" spans="9:14" ht="12.75">
      <c r="I919">
        <f t="shared" si="90"/>
        <v>8.969999999999853</v>
      </c>
      <c r="J919">
        <f t="shared" si="85"/>
        <v>-89.66999999999929</v>
      </c>
      <c r="K919">
        <f t="shared" si="86"/>
        <v>-310.6885999999977</v>
      </c>
      <c r="L919">
        <f t="shared" si="87"/>
        <v>-294.2584099999871</v>
      </c>
      <c r="M919">
        <f t="shared" si="88"/>
        <v>16.430190000010555</v>
      </c>
      <c r="N919">
        <f t="shared" si="89"/>
        <v>-0.05583592326218059</v>
      </c>
    </row>
    <row r="920" spans="9:14" ht="12.75">
      <c r="I920">
        <f t="shared" si="90"/>
        <v>8.979999999999853</v>
      </c>
      <c r="J920">
        <f t="shared" si="85"/>
        <v>-89.76799999999929</v>
      </c>
      <c r="K920">
        <f t="shared" si="86"/>
        <v>-311.58627999999766</v>
      </c>
      <c r="L920">
        <f t="shared" si="87"/>
        <v>-295.13795999998706</v>
      </c>
      <c r="M920">
        <f t="shared" si="88"/>
        <v>16.448320000010597</v>
      </c>
      <c r="N920">
        <f t="shared" si="89"/>
        <v>-0.05573095375468245</v>
      </c>
    </row>
    <row r="921" spans="9:14" ht="12.75">
      <c r="I921">
        <f t="shared" si="90"/>
        <v>8.989999999999853</v>
      </c>
      <c r="J921">
        <f t="shared" si="85"/>
        <v>-89.86599999999929</v>
      </c>
      <c r="K921">
        <f t="shared" si="86"/>
        <v>-312.48493999999766</v>
      </c>
      <c r="L921">
        <f t="shared" si="87"/>
        <v>-296.0184899999871</v>
      </c>
      <c r="M921">
        <f t="shared" si="88"/>
        <v>16.466450000010582</v>
      </c>
      <c r="N921">
        <f t="shared" si="89"/>
        <v>-0.055626423876465624</v>
      </c>
    </row>
    <row r="922" spans="9:14" ht="12.75">
      <c r="I922">
        <f t="shared" si="90"/>
        <v>8.999999999999853</v>
      </c>
      <c r="J922">
        <f t="shared" si="85"/>
        <v>-89.96399999999929</v>
      </c>
      <c r="K922">
        <f t="shared" si="86"/>
        <v>-313.38457999999764</v>
      </c>
      <c r="L922">
        <f t="shared" si="87"/>
        <v>-296.899999999987</v>
      </c>
      <c r="M922">
        <f t="shared" si="88"/>
        <v>16.484580000010624</v>
      </c>
      <c r="N922">
        <f t="shared" si="89"/>
        <v>-0.05552233075113285</v>
      </c>
    </row>
    <row r="923" spans="9:14" ht="12.75">
      <c r="I923">
        <f t="shared" si="90"/>
        <v>9.009999999999852</v>
      </c>
      <c r="J923">
        <f t="shared" si="85"/>
        <v>-90.06199999999929</v>
      </c>
      <c r="K923">
        <f t="shared" si="86"/>
        <v>-314.28519999999764</v>
      </c>
      <c r="L923">
        <f t="shared" si="87"/>
        <v>-297.782489999987</v>
      </c>
      <c r="M923">
        <f t="shared" si="88"/>
        <v>16.502710000010666</v>
      </c>
      <c r="N923">
        <f t="shared" si="89"/>
        <v>-0.05541867152770261</v>
      </c>
    </row>
    <row r="924" spans="9:14" ht="12.75">
      <c r="I924">
        <f t="shared" si="90"/>
        <v>9.019999999999852</v>
      </c>
      <c r="J924">
        <f t="shared" si="85"/>
        <v>-90.15999999999929</v>
      </c>
      <c r="K924">
        <f t="shared" si="86"/>
        <v>-315.1867999999976</v>
      </c>
      <c r="L924">
        <f t="shared" si="87"/>
        <v>-298.6659599999869</v>
      </c>
      <c r="M924">
        <f t="shared" si="88"/>
        <v>16.520840000010708</v>
      </c>
      <c r="N924">
        <f t="shared" si="89"/>
        <v>-0.05531544338032841</v>
      </c>
    </row>
    <row r="925" spans="9:14" ht="12.75">
      <c r="I925">
        <f t="shared" si="90"/>
        <v>9.029999999999852</v>
      </c>
      <c r="J925">
        <f t="shared" si="85"/>
        <v>-90.25799999999929</v>
      </c>
      <c r="K925">
        <f t="shared" si="86"/>
        <v>-316.0893799999976</v>
      </c>
      <c r="L925">
        <f t="shared" si="87"/>
        <v>-299.5504099999869</v>
      </c>
      <c r="M925">
        <f t="shared" si="88"/>
        <v>16.538970000010693</v>
      </c>
      <c r="N925">
        <f t="shared" si="89"/>
        <v>-0.05521264350802062</v>
      </c>
    </row>
    <row r="926" spans="9:14" ht="12.75">
      <c r="I926">
        <f t="shared" si="90"/>
        <v>9.039999999999852</v>
      </c>
      <c r="J926">
        <f t="shared" si="85"/>
        <v>-90.35599999999928</v>
      </c>
      <c r="K926">
        <f t="shared" si="86"/>
        <v>-316.9929399999976</v>
      </c>
      <c r="L926">
        <f t="shared" si="87"/>
        <v>-300.4358399999869</v>
      </c>
      <c r="M926">
        <f t="shared" si="88"/>
        <v>16.557100000010678</v>
      </c>
      <c r="N926">
        <f t="shared" si="89"/>
        <v>-0.05511026913437291</v>
      </c>
    </row>
    <row r="927" spans="9:14" ht="12.75">
      <c r="I927">
        <f t="shared" si="90"/>
        <v>9.049999999999851</v>
      </c>
      <c r="J927">
        <f t="shared" si="85"/>
        <v>-90.45399999999928</v>
      </c>
      <c r="K927">
        <f t="shared" si="86"/>
        <v>-317.8974799999976</v>
      </c>
      <c r="L927">
        <f t="shared" si="87"/>
        <v>-301.32224999998687</v>
      </c>
      <c r="M927">
        <f t="shared" si="88"/>
        <v>16.57523000001072</v>
      </c>
      <c r="N927">
        <f t="shared" si="89"/>
        <v>-0.05500831750729142</v>
      </c>
    </row>
    <row r="928" spans="9:14" ht="12.75">
      <c r="I928">
        <f t="shared" si="90"/>
        <v>9.059999999999851</v>
      </c>
      <c r="J928">
        <f t="shared" si="85"/>
        <v>-90.55199999999928</v>
      </c>
      <c r="K928">
        <f t="shared" si="86"/>
        <v>-318.80299999999755</v>
      </c>
      <c r="L928">
        <f t="shared" si="87"/>
        <v>-302.2096399999868</v>
      </c>
      <c r="M928">
        <f t="shared" si="88"/>
        <v>16.59336000001076</v>
      </c>
      <c r="N928">
        <f t="shared" si="89"/>
        <v>-0.05490678589872741</v>
      </c>
    </row>
    <row r="929" spans="9:14" ht="12.75">
      <c r="I929">
        <f t="shared" si="90"/>
        <v>9.069999999999851</v>
      </c>
      <c r="J929">
        <f t="shared" si="85"/>
        <v>-90.64999999999928</v>
      </c>
      <c r="K929">
        <f t="shared" si="86"/>
        <v>-319.70949999999755</v>
      </c>
      <c r="L929">
        <f t="shared" si="87"/>
        <v>-303.0980099999868</v>
      </c>
      <c r="M929">
        <f t="shared" si="88"/>
        <v>16.611490000010747</v>
      </c>
      <c r="N929">
        <f t="shared" si="89"/>
        <v>-0.05480567160441426</v>
      </c>
    </row>
    <row r="930" spans="9:14" ht="12.75">
      <c r="I930">
        <f t="shared" si="90"/>
        <v>9.07999999999985</v>
      </c>
      <c r="J930">
        <f t="shared" si="85"/>
        <v>-90.74799999999928</v>
      </c>
      <c r="K930">
        <f t="shared" si="86"/>
        <v>-320.61697999999757</v>
      </c>
      <c r="L930">
        <f t="shared" si="87"/>
        <v>-303.9873599999868</v>
      </c>
      <c r="M930">
        <f t="shared" si="88"/>
        <v>16.62962000001079</v>
      </c>
      <c r="N930">
        <f t="shared" si="89"/>
        <v>-0.054704971943608155</v>
      </c>
    </row>
    <row r="931" spans="9:14" ht="12.75">
      <c r="I931">
        <f t="shared" si="90"/>
        <v>9.08999999999985</v>
      </c>
      <c r="J931">
        <f t="shared" si="85"/>
        <v>-90.84599999999928</v>
      </c>
      <c r="K931">
        <f t="shared" si="86"/>
        <v>-321.52543999999756</v>
      </c>
      <c r="L931">
        <f t="shared" si="87"/>
        <v>-304.8776899999867</v>
      </c>
      <c r="M931">
        <f t="shared" si="88"/>
        <v>16.64775000001083</v>
      </c>
      <c r="N931">
        <f t="shared" si="89"/>
        <v>-0.05460468425883034</v>
      </c>
    </row>
    <row r="932" spans="9:14" ht="12.75">
      <c r="I932">
        <f t="shared" si="90"/>
        <v>9.09999999999985</v>
      </c>
      <c r="J932">
        <f t="shared" si="85"/>
        <v>-90.94399999999928</v>
      </c>
      <c r="K932">
        <f t="shared" si="86"/>
        <v>-322.4348799999976</v>
      </c>
      <c r="L932">
        <f t="shared" si="87"/>
        <v>-305.76899999998665</v>
      </c>
      <c r="M932">
        <f t="shared" si="88"/>
        <v>16.66588000001093</v>
      </c>
      <c r="N932">
        <f t="shared" si="89"/>
        <v>-0.054504805915614914</v>
      </c>
    </row>
    <row r="933" spans="9:14" ht="12.75">
      <c r="I933">
        <f t="shared" si="90"/>
        <v>9.10999999999985</v>
      </c>
      <c r="J933">
        <f t="shared" si="85"/>
        <v>-91.04199999999928</v>
      </c>
      <c r="K933">
        <f t="shared" si="86"/>
        <v>-323.34529999999756</v>
      </c>
      <c r="L933">
        <f t="shared" si="87"/>
        <v>-306.66128999998665</v>
      </c>
      <c r="M933">
        <f t="shared" si="88"/>
        <v>16.684010000010915</v>
      </c>
      <c r="N933">
        <f t="shared" si="89"/>
        <v>-0.05440533430225784</v>
      </c>
    </row>
    <row r="934" spans="9:14" ht="12.75">
      <c r="I934">
        <f t="shared" si="90"/>
        <v>9.11999999999985</v>
      </c>
      <c r="J934">
        <f t="shared" si="85"/>
        <v>-91.13999999999928</v>
      </c>
      <c r="K934">
        <f t="shared" si="86"/>
        <v>-324.2566999999976</v>
      </c>
      <c r="L934">
        <f t="shared" si="87"/>
        <v>-307.5545599999866</v>
      </c>
      <c r="M934">
        <f t="shared" si="88"/>
        <v>16.702140000010957</v>
      </c>
      <c r="N934">
        <f t="shared" si="89"/>
        <v>-0.054306266829572236</v>
      </c>
    </row>
    <row r="935" spans="9:14" ht="12.75">
      <c r="I935">
        <f t="shared" si="90"/>
        <v>9.12999999999985</v>
      </c>
      <c r="J935">
        <f t="shared" si="85"/>
        <v>-91.23799999999927</v>
      </c>
      <c r="K935">
        <f t="shared" si="86"/>
        <v>-325.16907999999756</v>
      </c>
      <c r="L935">
        <f t="shared" si="87"/>
        <v>-308.44880999998657</v>
      </c>
      <c r="M935">
        <f t="shared" si="88"/>
        <v>16.720270000011</v>
      </c>
      <c r="N935">
        <f t="shared" si="89"/>
        <v>-0.054207600930643</v>
      </c>
    </row>
    <row r="936" spans="9:14" ht="12.75">
      <c r="I936">
        <f t="shared" si="90"/>
        <v>9.13999999999985</v>
      </c>
      <c r="J936">
        <f t="shared" si="85"/>
        <v>-91.33599999999927</v>
      </c>
      <c r="K936">
        <f t="shared" si="86"/>
        <v>-326.0824399999976</v>
      </c>
      <c r="L936">
        <f t="shared" si="87"/>
        <v>-309.34403999998653</v>
      </c>
      <c r="M936">
        <f t="shared" si="88"/>
        <v>16.73840000001104</v>
      </c>
      <c r="N936">
        <f t="shared" si="89"/>
        <v>-0.054109334060587586</v>
      </c>
    </row>
    <row r="937" spans="9:14" ht="12.75">
      <c r="I937">
        <f t="shared" si="90"/>
        <v>9.14999999999985</v>
      </c>
      <c r="J937">
        <f t="shared" si="85"/>
        <v>-91.43399999999927</v>
      </c>
      <c r="K937">
        <f t="shared" si="86"/>
        <v>-326.99677999999756</v>
      </c>
      <c r="L937">
        <f t="shared" si="87"/>
        <v>-310.24024999998653</v>
      </c>
      <c r="M937">
        <f t="shared" si="88"/>
        <v>16.756530000011026</v>
      </c>
      <c r="N937">
        <f t="shared" si="89"/>
        <v>-0.05401146369631843</v>
      </c>
    </row>
    <row r="938" spans="9:14" ht="12.75">
      <c r="I938">
        <f t="shared" si="90"/>
        <v>9.15999999999985</v>
      </c>
      <c r="J938">
        <f t="shared" si="85"/>
        <v>-91.53199999999927</v>
      </c>
      <c r="K938">
        <f t="shared" si="86"/>
        <v>-327.91209999999757</v>
      </c>
      <c r="L938">
        <f t="shared" si="87"/>
        <v>-311.1374399999865</v>
      </c>
      <c r="M938">
        <f t="shared" si="88"/>
        <v>16.774660000011067</v>
      </c>
      <c r="N938">
        <f t="shared" si="89"/>
        <v>-0.05391398733630962</v>
      </c>
    </row>
    <row r="939" spans="9:14" ht="12.75">
      <c r="I939">
        <f t="shared" si="90"/>
        <v>9.169999999999849</v>
      </c>
      <c r="J939">
        <f t="shared" si="85"/>
        <v>-91.62999999999927</v>
      </c>
      <c r="K939">
        <f t="shared" si="86"/>
        <v>-328.82839999999754</v>
      </c>
      <c r="L939">
        <f t="shared" si="87"/>
        <v>-312.03560999998643</v>
      </c>
      <c r="M939">
        <f t="shared" si="88"/>
        <v>16.79279000001111</v>
      </c>
      <c r="N939">
        <f t="shared" si="89"/>
        <v>-0.05381690250036475</v>
      </c>
    </row>
    <row r="940" spans="9:14" ht="12.75">
      <c r="I940">
        <f t="shared" si="90"/>
        <v>9.179999999999849</v>
      </c>
      <c r="J940">
        <f t="shared" si="85"/>
        <v>-91.72799999999927</v>
      </c>
      <c r="K940">
        <f t="shared" si="86"/>
        <v>-329.74567999999755</v>
      </c>
      <c r="L940">
        <f t="shared" si="87"/>
        <v>-312.9347599999864</v>
      </c>
      <c r="M940">
        <f t="shared" si="88"/>
        <v>16.81092000001115</v>
      </c>
      <c r="N940">
        <f t="shared" si="89"/>
        <v>-0.05372020672938948</v>
      </c>
    </row>
    <row r="941" spans="9:14" ht="12.75">
      <c r="I941">
        <f t="shared" si="90"/>
        <v>9.189999999999849</v>
      </c>
      <c r="J941">
        <f t="shared" si="85"/>
        <v>-91.82599999999927</v>
      </c>
      <c r="K941">
        <f t="shared" si="86"/>
        <v>-330.6639399999975</v>
      </c>
      <c r="L941">
        <f t="shared" si="87"/>
        <v>-313.8348899999864</v>
      </c>
      <c r="M941">
        <f t="shared" si="88"/>
        <v>16.829050000011136</v>
      </c>
      <c r="N941">
        <f t="shared" si="89"/>
        <v>-0.05362389758516609</v>
      </c>
    </row>
    <row r="942" spans="9:14" ht="12.75">
      <c r="I942">
        <f t="shared" si="90"/>
        <v>9.199999999999848</v>
      </c>
      <c r="J942">
        <f t="shared" si="85"/>
        <v>-91.92399999999927</v>
      </c>
      <c r="K942">
        <f t="shared" si="86"/>
        <v>-331.5831799999975</v>
      </c>
      <c r="L942">
        <f t="shared" si="87"/>
        <v>-314.7359999999864</v>
      </c>
      <c r="M942">
        <f t="shared" si="88"/>
        <v>16.84718000001112</v>
      </c>
      <c r="N942">
        <f t="shared" si="89"/>
        <v>-0.0535279726501317</v>
      </c>
    </row>
    <row r="943" spans="9:14" ht="12.75">
      <c r="I943">
        <f t="shared" si="90"/>
        <v>9.209999999999848</v>
      </c>
      <c r="J943">
        <f t="shared" si="85"/>
        <v>-92.02199999999927</v>
      </c>
      <c r="K943">
        <f t="shared" si="86"/>
        <v>-332.5033999999975</v>
      </c>
      <c r="L943">
        <f t="shared" si="87"/>
        <v>-315.63808999998633</v>
      </c>
      <c r="M943">
        <f t="shared" si="88"/>
        <v>16.865310000011164</v>
      </c>
      <c r="N943">
        <f t="shared" si="89"/>
        <v>-0.05343242952715844</v>
      </c>
    </row>
    <row r="944" spans="9:14" ht="12.75">
      <c r="I944">
        <f t="shared" si="90"/>
        <v>9.219999999999848</v>
      </c>
      <c r="J944">
        <f t="shared" si="85"/>
        <v>-92.11999999999927</v>
      </c>
      <c r="K944">
        <f t="shared" si="86"/>
        <v>-333.4245999999975</v>
      </c>
      <c r="L944">
        <f t="shared" si="87"/>
        <v>-316.5411599999863</v>
      </c>
      <c r="M944">
        <f t="shared" si="88"/>
        <v>16.883440000011205</v>
      </c>
      <c r="N944">
        <f t="shared" si="89"/>
        <v>-0.05333726583933646</v>
      </c>
    </row>
    <row r="945" spans="9:14" ht="12.75">
      <c r="I945">
        <f t="shared" si="90"/>
        <v>9.229999999999848</v>
      </c>
      <c r="J945">
        <f t="shared" si="85"/>
        <v>-92.21799999999926</v>
      </c>
      <c r="K945">
        <f t="shared" si="86"/>
        <v>-334.34677999999747</v>
      </c>
      <c r="L945">
        <f t="shared" si="87"/>
        <v>-317.4452099999862</v>
      </c>
      <c r="M945">
        <f t="shared" si="88"/>
        <v>16.901570000011247</v>
      </c>
      <c r="N945">
        <f t="shared" si="89"/>
        <v>-0.05324247922976057</v>
      </c>
    </row>
    <row r="946" spans="9:14" ht="12.75">
      <c r="I946">
        <f t="shared" si="90"/>
        <v>9.239999999999847</v>
      </c>
      <c r="J946">
        <f t="shared" si="85"/>
        <v>-92.31599999999926</v>
      </c>
      <c r="K946">
        <f t="shared" si="86"/>
        <v>-335.26993999999746</v>
      </c>
      <c r="L946">
        <f t="shared" si="87"/>
        <v>-318.35023999998623</v>
      </c>
      <c r="M946">
        <f t="shared" si="88"/>
        <v>16.919700000011233</v>
      </c>
      <c r="N946">
        <f t="shared" si="89"/>
        <v>-0.05314806736131867</v>
      </c>
    </row>
    <row r="947" spans="9:14" ht="12.75">
      <c r="I947">
        <f t="shared" si="90"/>
        <v>9.249999999999847</v>
      </c>
      <c r="J947">
        <f t="shared" si="85"/>
        <v>-92.41399999999926</v>
      </c>
      <c r="K947">
        <f t="shared" si="86"/>
        <v>-336.1940799999974</v>
      </c>
      <c r="L947">
        <f t="shared" si="87"/>
        <v>-319.25624999998615</v>
      </c>
      <c r="M947">
        <f t="shared" si="88"/>
        <v>16.937830000011274</v>
      </c>
      <c r="N947">
        <f t="shared" si="89"/>
        <v>-0.053054027916484045</v>
      </c>
    </row>
    <row r="948" spans="9:14" ht="12.75">
      <c r="I948">
        <f t="shared" si="90"/>
        <v>9.259999999999847</v>
      </c>
      <c r="J948">
        <f t="shared" si="85"/>
        <v>-92.51199999999926</v>
      </c>
      <c r="K948">
        <f t="shared" si="86"/>
        <v>-337.1191999999974</v>
      </c>
      <c r="L948">
        <f t="shared" si="87"/>
        <v>-320.1632399999861</v>
      </c>
      <c r="M948">
        <f t="shared" si="88"/>
        <v>16.955960000011316</v>
      </c>
      <c r="N948">
        <f t="shared" si="89"/>
        <v>-0.05296035859710831</v>
      </c>
    </row>
    <row r="949" spans="9:14" ht="12.75">
      <c r="I949">
        <f t="shared" si="90"/>
        <v>9.269999999999847</v>
      </c>
      <c r="J949">
        <f t="shared" si="85"/>
        <v>-92.60999999999926</v>
      </c>
      <c r="K949">
        <f t="shared" si="86"/>
        <v>-338.04529999999744</v>
      </c>
      <c r="L949">
        <f t="shared" si="87"/>
        <v>-321.07120999998614</v>
      </c>
      <c r="M949">
        <f t="shared" si="88"/>
        <v>16.9740900000113</v>
      </c>
      <c r="N949">
        <f t="shared" si="89"/>
        <v>-0.05286705712421875</v>
      </c>
    </row>
    <row r="950" spans="9:14" ht="12.75">
      <c r="I950">
        <f t="shared" si="90"/>
        <v>9.279999999999847</v>
      </c>
      <c r="J950">
        <f t="shared" si="85"/>
        <v>-92.70799999999926</v>
      </c>
      <c r="K950">
        <f t="shared" si="86"/>
        <v>-338.97237999999743</v>
      </c>
      <c r="L950">
        <f t="shared" si="87"/>
        <v>-321.9801599999861</v>
      </c>
      <c r="M950">
        <f t="shared" si="88"/>
        <v>16.992220000011343</v>
      </c>
      <c r="N950">
        <f t="shared" si="89"/>
        <v>-0.052774121237818127</v>
      </c>
    </row>
    <row r="951" spans="9:14" ht="12.75">
      <c r="I951">
        <f t="shared" si="90"/>
        <v>9.289999999999846</v>
      </c>
      <c r="J951">
        <f t="shared" si="85"/>
        <v>-92.80599999999926</v>
      </c>
      <c r="K951">
        <f t="shared" si="86"/>
        <v>-339.90043999999745</v>
      </c>
      <c r="L951">
        <f t="shared" si="87"/>
        <v>-322.89008999998606</v>
      </c>
      <c r="M951">
        <f t="shared" si="88"/>
        <v>17.010350000011385</v>
      </c>
      <c r="N951">
        <f t="shared" si="89"/>
        <v>-0.052681548696685364</v>
      </c>
    </row>
    <row r="952" spans="9:14" ht="12.75">
      <c r="I952">
        <f t="shared" si="90"/>
        <v>9.299999999999846</v>
      </c>
      <c r="J952">
        <f t="shared" si="85"/>
        <v>-92.90399999999926</v>
      </c>
      <c r="K952">
        <f t="shared" si="86"/>
        <v>-340.82947999999743</v>
      </c>
      <c r="L952">
        <f t="shared" si="87"/>
        <v>-323.800999999986</v>
      </c>
      <c r="M952">
        <f t="shared" si="88"/>
        <v>17.028480000011427</v>
      </c>
      <c r="N952">
        <f t="shared" si="89"/>
        <v>-0.052589337278180624</v>
      </c>
    </row>
    <row r="953" spans="9:14" ht="12.75">
      <c r="I953">
        <f t="shared" si="90"/>
        <v>9.309999999999846</v>
      </c>
      <c r="J953">
        <f t="shared" si="85"/>
        <v>-93.00199999999926</v>
      </c>
      <c r="K953">
        <f t="shared" si="86"/>
        <v>-341.75949999999744</v>
      </c>
      <c r="L953">
        <f t="shared" si="87"/>
        <v>-324.712889999986</v>
      </c>
      <c r="M953">
        <f t="shared" si="88"/>
        <v>17.04661000001147</v>
      </c>
      <c r="N953">
        <f t="shared" si="89"/>
        <v>-0.052497484778051794</v>
      </c>
    </row>
    <row r="954" spans="9:14" ht="12.75">
      <c r="I954">
        <f t="shared" si="90"/>
        <v>9.319999999999846</v>
      </c>
      <c r="J954">
        <f t="shared" si="85"/>
        <v>-93.09999999999926</v>
      </c>
      <c r="K954">
        <f t="shared" si="86"/>
        <v>-342.6904999999974</v>
      </c>
      <c r="L954">
        <f t="shared" si="87"/>
        <v>-325.6257599999859</v>
      </c>
      <c r="M954">
        <f t="shared" si="88"/>
        <v>17.06474000001151</v>
      </c>
      <c r="N954">
        <f t="shared" si="89"/>
        <v>-0.05240598901024369</v>
      </c>
    </row>
    <row r="955" spans="9:14" ht="12.75">
      <c r="I955">
        <f t="shared" si="90"/>
        <v>9.329999999999846</v>
      </c>
      <c r="J955">
        <f t="shared" si="85"/>
        <v>-93.19799999999925</v>
      </c>
      <c r="K955">
        <f t="shared" si="86"/>
        <v>-343.62247999999744</v>
      </c>
      <c r="L955">
        <f t="shared" si="87"/>
        <v>-326.5396099999859</v>
      </c>
      <c r="M955">
        <f t="shared" si="88"/>
        <v>17.082870000011553</v>
      </c>
      <c r="N955">
        <f t="shared" si="89"/>
        <v>-0.05231484780670955</v>
      </c>
    </row>
    <row r="956" spans="9:14" ht="12.75">
      <c r="I956">
        <f t="shared" si="90"/>
        <v>9.339999999999845</v>
      </c>
      <c r="J956">
        <f t="shared" si="85"/>
        <v>-93.29599999999925</v>
      </c>
      <c r="K956">
        <f t="shared" si="86"/>
        <v>-344.5554399999974</v>
      </c>
      <c r="L956">
        <f t="shared" si="87"/>
        <v>-327.4544399999858</v>
      </c>
      <c r="M956">
        <f t="shared" si="88"/>
        <v>17.101000000011595</v>
      </c>
      <c r="N956">
        <f t="shared" si="89"/>
        <v>-0.05222405901722492</v>
      </c>
    </row>
    <row r="957" spans="9:14" ht="12.75">
      <c r="I957">
        <f t="shared" si="90"/>
        <v>9.349999999999845</v>
      </c>
      <c r="J957">
        <f t="shared" si="85"/>
        <v>-93.39399999999925</v>
      </c>
      <c r="K957">
        <f t="shared" si="86"/>
        <v>-345.4893799999974</v>
      </c>
      <c r="L957">
        <f t="shared" si="87"/>
        <v>-328.37024999998584</v>
      </c>
      <c r="M957">
        <f t="shared" si="88"/>
        <v>17.11913000001158</v>
      </c>
      <c r="N957">
        <f t="shared" si="89"/>
        <v>-0.052133620509203615</v>
      </c>
    </row>
    <row r="958" spans="9:14" ht="12.75">
      <c r="I958">
        <f t="shared" si="90"/>
        <v>9.359999999999845</v>
      </c>
      <c r="J958">
        <f t="shared" si="85"/>
        <v>-93.49199999999925</v>
      </c>
      <c r="K958">
        <f t="shared" si="86"/>
        <v>-346.4242999999974</v>
      </c>
      <c r="L958">
        <f t="shared" si="87"/>
        <v>-329.28703999998584</v>
      </c>
      <c r="M958">
        <f t="shared" si="88"/>
        <v>17.137260000011565</v>
      </c>
      <c r="N958">
        <f t="shared" si="89"/>
        <v>-0.052043530167516776</v>
      </c>
    </row>
    <row r="959" spans="9:14" ht="12.75">
      <c r="I959">
        <f t="shared" si="90"/>
        <v>9.369999999999845</v>
      </c>
      <c r="J959">
        <f t="shared" si="85"/>
        <v>-93.58999999999925</v>
      </c>
      <c r="K959">
        <f t="shared" si="86"/>
        <v>-347.3601999999974</v>
      </c>
      <c r="L959">
        <f t="shared" si="87"/>
        <v>-330.2048099999858</v>
      </c>
      <c r="M959">
        <f t="shared" si="88"/>
        <v>17.155390000011607</v>
      </c>
      <c r="N959">
        <f t="shared" si="89"/>
        <v>-0.051953785894313126</v>
      </c>
    </row>
    <row r="960" spans="9:14" ht="12.75">
      <c r="I960">
        <f t="shared" si="90"/>
        <v>9.379999999999844</v>
      </c>
      <c r="J960">
        <f t="shared" si="85"/>
        <v>-93.68799999999925</v>
      </c>
      <c r="K960">
        <f t="shared" si="86"/>
        <v>-348.2970799999974</v>
      </c>
      <c r="L960">
        <f t="shared" si="87"/>
        <v>-331.12355999998573</v>
      </c>
      <c r="M960">
        <f t="shared" si="88"/>
        <v>17.17352000001165</v>
      </c>
      <c r="N960">
        <f t="shared" si="89"/>
        <v>-0.05186438560884157</v>
      </c>
    </row>
    <row r="961" spans="9:14" ht="12.75">
      <c r="I961">
        <f t="shared" si="90"/>
        <v>9.389999999999844</v>
      </c>
      <c r="J961">
        <f t="shared" si="85"/>
        <v>-93.78599999999925</v>
      </c>
      <c r="K961">
        <f t="shared" si="86"/>
        <v>-349.2349399999974</v>
      </c>
      <c r="L961">
        <f t="shared" si="87"/>
        <v>-332.0432899999857</v>
      </c>
      <c r="M961">
        <f t="shared" si="88"/>
        <v>17.19165000001169</v>
      </c>
      <c r="N961">
        <f t="shared" si="89"/>
        <v>-0.0517753272472768</v>
      </c>
    </row>
    <row r="962" spans="9:14" ht="12.75">
      <c r="I962">
        <f t="shared" si="90"/>
        <v>9.399999999999844</v>
      </c>
      <c r="J962">
        <f t="shared" si="85"/>
        <v>-93.88399999999925</v>
      </c>
      <c r="K962">
        <f t="shared" si="86"/>
        <v>-350.17377999999735</v>
      </c>
      <c r="L962">
        <f t="shared" si="87"/>
        <v>-332.9639999999857</v>
      </c>
      <c r="M962">
        <f t="shared" si="88"/>
        <v>17.209780000011676</v>
      </c>
      <c r="N962">
        <f t="shared" si="89"/>
        <v>-0.05168660876254615</v>
      </c>
    </row>
    <row r="963" spans="9:14" ht="12.75">
      <c r="I963">
        <f t="shared" si="90"/>
        <v>9.409999999999844</v>
      </c>
      <c r="J963">
        <f t="shared" si="85"/>
        <v>-93.98199999999925</v>
      </c>
      <c r="K963">
        <f t="shared" si="86"/>
        <v>-351.11359999999735</v>
      </c>
      <c r="L963">
        <f t="shared" si="87"/>
        <v>-333.88568999998563</v>
      </c>
      <c r="M963">
        <f t="shared" si="88"/>
        <v>17.22791000001172</v>
      </c>
      <c r="N963">
        <f t="shared" si="89"/>
        <v>-0.05159822812415968</v>
      </c>
    </row>
    <row r="964" spans="9:14" ht="12.75">
      <c r="I964">
        <f t="shared" si="90"/>
        <v>9.419999999999844</v>
      </c>
      <c r="J964">
        <f t="shared" si="85"/>
        <v>-94.07999999999925</v>
      </c>
      <c r="K964">
        <f t="shared" si="86"/>
        <v>-352.0543999999973</v>
      </c>
      <c r="L964">
        <f t="shared" si="87"/>
        <v>-334.80835999998556</v>
      </c>
      <c r="M964">
        <f t="shared" si="88"/>
        <v>17.24604000001176</v>
      </c>
      <c r="N964">
        <f t="shared" si="89"/>
        <v>-0.05151018331804052</v>
      </c>
    </row>
    <row r="965" spans="9:14" ht="12.75">
      <c r="I965">
        <f t="shared" si="90"/>
        <v>9.429999999999843</v>
      </c>
      <c r="J965">
        <f t="shared" si="85"/>
        <v>-94.17799999999924</v>
      </c>
      <c r="K965">
        <f t="shared" si="86"/>
        <v>-352.9961799999973</v>
      </c>
      <c r="L965">
        <f t="shared" si="87"/>
        <v>-335.73200999998556</v>
      </c>
      <c r="M965">
        <f t="shared" si="88"/>
        <v>17.264170000011745</v>
      </c>
      <c r="N965">
        <f t="shared" si="89"/>
        <v>-0.0514224723463589</v>
      </c>
    </row>
    <row r="966" spans="9:14" ht="12.75">
      <c r="I966">
        <f t="shared" si="90"/>
        <v>9.439999999999843</v>
      </c>
      <c r="J966">
        <f aca="true" t="shared" si="91" ref="J966:J1004">J965+gravity*deltat</f>
        <v>-94.27599999999924</v>
      </c>
      <c r="K966">
        <f aca="true" t="shared" si="92" ref="K966:K1004">K965+J966*deltat</f>
        <v>-353.9389399999973</v>
      </c>
      <c r="L966">
        <f aca="true" t="shared" si="93" ref="L966:L1004">Ho+Vo*I966+0.5*gravity*I966^2</f>
        <v>-336.6566399999855</v>
      </c>
      <c r="M966">
        <f t="shared" si="88"/>
        <v>17.282300000011787</v>
      </c>
      <c r="N966">
        <f t="shared" si="89"/>
        <v>-0.05133509322736819</v>
      </c>
    </row>
    <row r="967" spans="9:14" ht="12.75">
      <c r="I967">
        <f t="shared" si="90"/>
        <v>9.449999999999843</v>
      </c>
      <c r="J967">
        <f t="shared" si="91"/>
        <v>-94.37399999999924</v>
      </c>
      <c r="K967">
        <f t="shared" si="92"/>
        <v>-354.88267999999726</v>
      </c>
      <c r="L967">
        <f t="shared" si="93"/>
        <v>-337.58224999998555</v>
      </c>
      <c r="M967">
        <f t="shared" si="88"/>
        <v>17.300430000011715</v>
      </c>
      <c r="N967">
        <f t="shared" si="89"/>
        <v>-0.05124804399524103</v>
      </c>
    </row>
    <row r="968" spans="9:14" ht="12.75">
      <c r="I968">
        <f t="shared" si="90"/>
        <v>9.459999999999843</v>
      </c>
      <c r="J968">
        <f t="shared" si="91"/>
        <v>-94.47199999999924</v>
      </c>
      <c r="K968">
        <f t="shared" si="92"/>
        <v>-355.8273999999973</v>
      </c>
      <c r="L968">
        <f t="shared" si="93"/>
        <v>-338.5088399999854</v>
      </c>
      <c r="M968">
        <f t="shared" si="88"/>
        <v>17.31856000001187</v>
      </c>
      <c r="N968">
        <f t="shared" si="89"/>
        <v>-0.05116132269991123</v>
      </c>
    </row>
    <row r="969" spans="9:14" ht="12.75">
      <c r="I969">
        <f t="shared" si="90"/>
        <v>9.469999999999843</v>
      </c>
      <c r="J969">
        <f t="shared" si="91"/>
        <v>-94.56999999999924</v>
      </c>
      <c r="K969">
        <f t="shared" si="92"/>
        <v>-356.77309999999727</v>
      </c>
      <c r="L969">
        <f t="shared" si="93"/>
        <v>-339.4364099999855</v>
      </c>
      <c r="M969">
        <f aca="true" t="shared" si="94" ref="M969:M1004">L969-K969</f>
        <v>17.3366900000118</v>
      </c>
      <c r="N969">
        <f aca="true" t="shared" si="95" ref="N969:N1004">M969/L969</f>
        <v>-0.051074927406911184</v>
      </c>
    </row>
    <row r="970" spans="9:14" ht="12.75">
      <c r="I970">
        <f t="shared" si="90"/>
        <v>9.479999999999842</v>
      </c>
      <c r="J970">
        <f t="shared" si="91"/>
        <v>-94.66799999999924</v>
      </c>
      <c r="K970">
        <f t="shared" si="92"/>
        <v>-357.7197799999973</v>
      </c>
      <c r="L970">
        <f t="shared" si="93"/>
        <v>-340.36495999998533</v>
      </c>
      <c r="M970">
        <f t="shared" si="94"/>
        <v>17.354820000011955</v>
      </c>
      <c r="N970">
        <f t="shared" si="95"/>
        <v>-0.05098885619722049</v>
      </c>
    </row>
    <row r="971" spans="9:14" ht="12.75">
      <c r="I971">
        <f t="shared" si="90"/>
        <v>9.489999999999842</v>
      </c>
      <c r="J971">
        <f t="shared" si="91"/>
        <v>-94.76599999999924</v>
      </c>
      <c r="K971">
        <f t="shared" si="92"/>
        <v>-358.66743999999727</v>
      </c>
      <c r="L971">
        <f t="shared" si="93"/>
        <v>-341.2944899999854</v>
      </c>
      <c r="M971">
        <f t="shared" si="94"/>
        <v>17.372950000011883</v>
      </c>
      <c r="N971">
        <f t="shared" si="95"/>
        <v>-0.050903107167105534</v>
      </c>
    </row>
    <row r="972" spans="9:14" ht="12.75">
      <c r="I972">
        <f t="shared" si="90"/>
        <v>9.499999999999842</v>
      </c>
      <c r="J972">
        <f t="shared" si="91"/>
        <v>-94.86399999999924</v>
      </c>
      <c r="K972">
        <f t="shared" si="92"/>
        <v>-359.6160799999973</v>
      </c>
      <c r="L972">
        <f t="shared" si="93"/>
        <v>-342.22499999998536</v>
      </c>
      <c r="M972">
        <f t="shared" si="94"/>
        <v>17.391080000011925</v>
      </c>
      <c r="N972">
        <f t="shared" si="95"/>
        <v>-0.05081767842797186</v>
      </c>
    </row>
    <row r="973" spans="9:14" ht="12.75">
      <c r="I973">
        <f t="shared" si="90"/>
        <v>9.509999999999842</v>
      </c>
      <c r="J973">
        <f t="shared" si="91"/>
        <v>-94.96199999999924</v>
      </c>
      <c r="K973">
        <f t="shared" si="92"/>
        <v>-360.56569999999726</v>
      </c>
      <c r="L973">
        <f t="shared" si="93"/>
        <v>-343.1564899999853</v>
      </c>
      <c r="M973">
        <f t="shared" si="94"/>
        <v>17.409210000011967</v>
      </c>
      <c r="N973">
        <f t="shared" si="95"/>
        <v>-0.05073256810620925</v>
      </c>
    </row>
    <row r="974" spans="9:14" ht="12.75">
      <c r="I974">
        <f t="shared" si="90"/>
        <v>9.519999999999841</v>
      </c>
      <c r="J974">
        <f t="shared" si="91"/>
        <v>-95.05999999999923</v>
      </c>
      <c r="K974">
        <f t="shared" si="92"/>
        <v>-361.5162999999973</v>
      </c>
      <c r="L974">
        <f t="shared" si="93"/>
        <v>-344.08895999998526</v>
      </c>
      <c r="M974">
        <f t="shared" si="94"/>
        <v>17.42734000001201</v>
      </c>
      <c r="N974">
        <f t="shared" si="95"/>
        <v>-0.05064777434304418</v>
      </c>
    </row>
    <row r="975" spans="9:14" ht="12.75">
      <c r="I975">
        <f t="shared" si="90"/>
        <v>9.529999999999841</v>
      </c>
      <c r="J975">
        <f t="shared" si="91"/>
        <v>-95.15799999999923</v>
      </c>
      <c r="K975">
        <f t="shared" si="92"/>
        <v>-362.46787999999725</v>
      </c>
      <c r="L975">
        <f t="shared" si="93"/>
        <v>-345.0224099999852</v>
      </c>
      <c r="M975">
        <f t="shared" si="94"/>
        <v>17.44547000001205</v>
      </c>
      <c r="N975">
        <f t="shared" si="95"/>
        <v>-0.05056329529439203</v>
      </c>
    </row>
    <row r="976" spans="9:14" ht="12.75">
      <c r="I976">
        <f aca="true" t="shared" si="96" ref="I976:I1004">I975+deltat</f>
        <v>9.539999999999841</v>
      </c>
      <c r="J976">
        <f t="shared" si="91"/>
        <v>-95.25599999999923</v>
      </c>
      <c r="K976">
        <f t="shared" si="92"/>
        <v>-363.42043999999726</v>
      </c>
      <c r="L976">
        <f t="shared" si="93"/>
        <v>-345.95683999998516</v>
      </c>
      <c r="M976">
        <f t="shared" si="94"/>
        <v>17.463600000012093</v>
      </c>
      <c r="N976">
        <f t="shared" si="95"/>
        <v>-0.05047912913071134</v>
      </c>
    </row>
    <row r="977" spans="9:14" ht="12.75">
      <c r="I977">
        <f t="shared" si="96"/>
        <v>9.54999999999984</v>
      </c>
      <c r="J977">
        <f t="shared" si="91"/>
        <v>-95.35399999999923</v>
      </c>
      <c r="K977">
        <f t="shared" si="92"/>
        <v>-364.37397999999723</v>
      </c>
      <c r="L977">
        <f t="shared" si="93"/>
        <v>-346.89224999998515</v>
      </c>
      <c r="M977">
        <f t="shared" si="94"/>
        <v>17.481730000012078</v>
      </c>
      <c r="N977">
        <f t="shared" si="95"/>
        <v>-0.05039527403685965</v>
      </c>
    </row>
    <row r="978" spans="9:14" ht="12.75">
      <c r="I978">
        <f t="shared" si="96"/>
        <v>9.55999999999984</v>
      </c>
      <c r="J978">
        <f t="shared" si="91"/>
        <v>-95.45199999999923</v>
      </c>
      <c r="K978">
        <f t="shared" si="92"/>
        <v>-365.32849999999723</v>
      </c>
      <c r="L978">
        <f t="shared" si="93"/>
        <v>-347.8286399999851</v>
      </c>
      <c r="M978">
        <f t="shared" si="94"/>
        <v>17.49986000001212</v>
      </c>
      <c r="N978">
        <f t="shared" si="95"/>
        <v>-0.05031172821195192</v>
      </c>
    </row>
    <row r="979" spans="9:14" ht="12.75">
      <c r="I979">
        <f t="shared" si="96"/>
        <v>9.56999999999984</v>
      </c>
      <c r="J979">
        <f t="shared" si="91"/>
        <v>-95.54999999999923</v>
      </c>
      <c r="K979">
        <f t="shared" si="92"/>
        <v>-366.2839999999972</v>
      </c>
      <c r="L979">
        <f t="shared" si="93"/>
        <v>-348.7660099999851</v>
      </c>
      <c r="M979">
        <f t="shared" si="94"/>
        <v>17.517990000012105</v>
      </c>
      <c r="N979">
        <f t="shared" si="95"/>
        <v>-0.050228489869218775</v>
      </c>
    </row>
    <row r="980" spans="9:14" ht="12.75">
      <c r="I980">
        <f t="shared" si="96"/>
        <v>9.57999999999984</v>
      </c>
      <c r="J980">
        <f t="shared" si="91"/>
        <v>-95.64799999999923</v>
      </c>
      <c r="K980">
        <f t="shared" si="92"/>
        <v>-367.2404799999972</v>
      </c>
      <c r="L980">
        <f t="shared" si="93"/>
        <v>-349.70435999998506</v>
      </c>
      <c r="M980">
        <f t="shared" si="94"/>
        <v>17.536120000012147</v>
      </c>
      <c r="N980">
        <f t="shared" si="95"/>
        <v>-0.05014555723586888</v>
      </c>
    </row>
    <row r="981" spans="9:14" ht="12.75">
      <c r="I981">
        <f t="shared" si="96"/>
        <v>9.58999999999984</v>
      </c>
      <c r="J981">
        <f t="shared" si="91"/>
        <v>-95.74599999999923</v>
      </c>
      <c r="K981">
        <f t="shared" si="92"/>
        <v>-368.1979399999972</v>
      </c>
      <c r="L981">
        <f t="shared" si="93"/>
        <v>-350.64368999998504</v>
      </c>
      <c r="M981">
        <f t="shared" si="94"/>
        <v>17.554250000012132</v>
      </c>
      <c r="N981">
        <f t="shared" si="95"/>
        <v>-0.05006292855295038</v>
      </c>
    </row>
    <row r="982" spans="9:14" ht="12.75">
      <c r="I982">
        <f t="shared" si="96"/>
        <v>9.59999999999984</v>
      </c>
      <c r="J982">
        <f t="shared" si="91"/>
        <v>-95.84399999999923</v>
      </c>
      <c r="K982">
        <f t="shared" si="92"/>
        <v>-369.15637999999717</v>
      </c>
      <c r="L982">
        <f t="shared" si="93"/>
        <v>-351.583999999985</v>
      </c>
      <c r="M982">
        <f t="shared" si="94"/>
        <v>17.572380000012174</v>
      </c>
      <c r="N982">
        <f t="shared" si="95"/>
        <v>-0.04998060207521652</v>
      </c>
    </row>
    <row r="983" spans="9:14" ht="12.75">
      <c r="I983">
        <f t="shared" si="96"/>
        <v>9.60999999999984</v>
      </c>
      <c r="J983">
        <f t="shared" si="91"/>
        <v>-95.94199999999923</v>
      </c>
      <c r="K983">
        <f t="shared" si="92"/>
        <v>-370.11579999999714</v>
      </c>
      <c r="L983">
        <f t="shared" si="93"/>
        <v>-352.525289999985</v>
      </c>
      <c r="M983">
        <f t="shared" si="94"/>
        <v>17.59051000001216</v>
      </c>
      <c r="N983">
        <f t="shared" si="95"/>
        <v>-0.049898576070990276</v>
      </c>
    </row>
    <row r="984" spans="9:14" ht="12.75">
      <c r="I984">
        <f t="shared" si="96"/>
        <v>9.61999999999984</v>
      </c>
      <c r="J984">
        <f t="shared" si="91"/>
        <v>-96.03999999999922</v>
      </c>
      <c r="K984">
        <f t="shared" si="92"/>
        <v>-371.07619999999713</v>
      </c>
      <c r="L984">
        <f t="shared" si="93"/>
        <v>-353.4675599999849</v>
      </c>
      <c r="M984">
        <f t="shared" si="94"/>
        <v>17.6086400000122</v>
      </c>
      <c r="N984">
        <f t="shared" si="95"/>
        <v>-0.04981684882203321</v>
      </c>
    </row>
    <row r="985" spans="9:14" ht="12.75">
      <c r="I985">
        <f t="shared" si="96"/>
        <v>9.62999999999984</v>
      </c>
      <c r="J985">
        <f t="shared" si="91"/>
        <v>-96.13799999999922</v>
      </c>
      <c r="K985">
        <f t="shared" si="92"/>
        <v>-372.03757999999715</v>
      </c>
      <c r="L985">
        <f t="shared" si="93"/>
        <v>-354.4108099999849</v>
      </c>
      <c r="M985">
        <f t="shared" si="94"/>
        <v>17.626770000012243</v>
      </c>
      <c r="N985">
        <f t="shared" si="95"/>
        <v>-0.049735418623413304</v>
      </c>
    </row>
    <row r="986" spans="9:14" ht="12.75">
      <c r="I986">
        <f t="shared" si="96"/>
        <v>9.639999999999839</v>
      </c>
      <c r="J986">
        <f t="shared" si="91"/>
        <v>-96.23599999999922</v>
      </c>
      <c r="K986">
        <f t="shared" si="92"/>
        <v>-372.99993999999714</v>
      </c>
      <c r="L986">
        <f t="shared" si="93"/>
        <v>-355.3550399999848</v>
      </c>
      <c r="M986">
        <f t="shared" si="94"/>
        <v>17.644900000012342</v>
      </c>
      <c r="N986">
        <f t="shared" si="95"/>
        <v>-0.04965428378337647</v>
      </c>
    </row>
    <row r="987" spans="9:14" ht="12.75">
      <c r="I987">
        <f t="shared" si="96"/>
        <v>9.649999999999839</v>
      </c>
      <c r="J987">
        <f t="shared" si="91"/>
        <v>-96.33399999999922</v>
      </c>
      <c r="K987">
        <f t="shared" si="92"/>
        <v>-373.96327999999716</v>
      </c>
      <c r="L987">
        <f t="shared" si="93"/>
        <v>-356.30024999998477</v>
      </c>
      <c r="M987">
        <f t="shared" si="94"/>
        <v>17.663030000012384</v>
      </c>
      <c r="N987">
        <f t="shared" si="95"/>
        <v>-0.049573442623217744</v>
      </c>
    </row>
    <row r="988" spans="9:14" ht="12.75">
      <c r="I988">
        <f t="shared" si="96"/>
        <v>9.659999999999838</v>
      </c>
      <c r="J988">
        <f t="shared" si="91"/>
        <v>-96.43199999999922</v>
      </c>
      <c r="K988">
        <f t="shared" si="92"/>
        <v>-374.92759999999714</v>
      </c>
      <c r="L988">
        <f t="shared" si="93"/>
        <v>-357.2464399999847</v>
      </c>
      <c r="M988">
        <f t="shared" si="94"/>
        <v>17.681160000012426</v>
      </c>
      <c r="N988">
        <f t="shared" si="95"/>
        <v>-0.04949289347715594</v>
      </c>
    </row>
    <row r="989" spans="9:14" ht="12.75">
      <c r="I989">
        <f t="shared" si="96"/>
        <v>9.669999999999838</v>
      </c>
      <c r="J989">
        <f t="shared" si="91"/>
        <v>-96.52999999999922</v>
      </c>
      <c r="K989">
        <f t="shared" si="92"/>
        <v>-375.89289999999716</v>
      </c>
      <c r="L989">
        <f t="shared" si="93"/>
        <v>-358.1936099999847</v>
      </c>
      <c r="M989">
        <f t="shared" si="94"/>
        <v>17.699290000012468</v>
      </c>
      <c r="N989">
        <f t="shared" si="95"/>
        <v>-0.049412634692208</v>
      </c>
    </row>
    <row r="990" spans="9:14" ht="12.75">
      <c r="I990">
        <f t="shared" si="96"/>
        <v>9.679999999999838</v>
      </c>
      <c r="J990">
        <f t="shared" si="91"/>
        <v>-96.62799999999922</v>
      </c>
      <c r="K990">
        <f t="shared" si="92"/>
        <v>-376.85917999999714</v>
      </c>
      <c r="L990">
        <f t="shared" si="93"/>
        <v>-359.1417599999847</v>
      </c>
      <c r="M990">
        <f t="shared" si="94"/>
        <v>17.717420000012453</v>
      </c>
      <c r="N990">
        <f t="shared" si="95"/>
        <v>-0.049332664628065556</v>
      </c>
    </row>
    <row r="991" spans="9:14" ht="12.75">
      <c r="I991">
        <f t="shared" si="96"/>
        <v>9.689999999999838</v>
      </c>
      <c r="J991">
        <f t="shared" si="91"/>
        <v>-96.72599999999922</v>
      </c>
      <c r="K991">
        <f t="shared" si="92"/>
        <v>-377.82643999999715</v>
      </c>
      <c r="L991">
        <f t="shared" si="93"/>
        <v>-360.09088999998465</v>
      </c>
      <c r="M991">
        <f t="shared" si="94"/>
        <v>17.735550000012495</v>
      </c>
      <c r="N991">
        <f t="shared" si="95"/>
        <v>-0.04925298165697347</v>
      </c>
    </row>
    <row r="992" spans="9:14" ht="12.75">
      <c r="I992">
        <f t="shared" si="96"/>
        <v>9.699999999999838</v>
      </c>
      <c r="J992">
        <f t="shared" si="91"/>
        <v>-96.82399999999922</v>
      </c>
      <c r="K992">
        <f t="shared" si="92"/>
        <v>-378.79467999999713</v>
      </c>
      <c r="L992">
        <f t="shared" si="93"/>
        <v>-361.0409999999846</v>
      </c>
      <c r="M992">
        <f t="shared" si="94"/>
        <v>17.753680000012537</v>
      </c>
      <c r="N992">
        <f t="shared" si="95"/>
        <v>-0.04917358416360827</v>
      </c>
    </row>
    <row r="993" spans="9:14" ht="12.75">
      <c r="I993">
        <f t="shared" si="96"/>
        <v>9.709999999999837</v>
      </c>
      <c r="J993">
        <f t="shared" si="91"/>
        <v>-96.92199999999922</v>
      </c>
      <c r="K993">
        <f t="shared" si="92"/>
        <v>-379.76389999999714</v>
      </c>
      <c r="L993">
        <f t="shared" si="93"/>
        <v>-361.99208999998456</v>
      </c>
      <c r="M993">
        <f t="shared" si="94"/>
        <v>17.77181000001258</v>
      </c>
      <c r="N993">
        <f t="shared" si="95"/>
        <v>-0.04909447054495952</v>
      </c>
    </row>
    <row r="994" spans="9:14" ht="12.75">
      <c r="I994">
        <f t="shared" si="96"/>
        <v>9.719999999999837</v>
      </c>
      <c r="J994">
        <f t="shared" si="91"/>
        <v>-97.01999999999921</v>
      </c>
      <c r="K994">
        <f t="shared" si="92"/>
        <v>-380.7340999999971</v>
      </c>
      <c r="L994">
        <f t="shared" si="93"/>
        <v>-362.94415999998455</v>
      </c>
      <c r="M994">
        <f t="shared" si="94"/>
        <v>17.789940000012564</v>
      </c>
      <c r="N994">
        <f t="shared" si="95"/>
        <v>-0.049015639210211626</v>
      </c>
    </row>
    <row r="995" spans="9:14" ht="12.75">
      <c r="I995">
        <f t="shared" si="96"/>
        <v>9.729999999999837</v>
      </c>
      <c r="J995">
        <f t="shared" si="91"/>
        <v>-97.11799999999921</v>
      </c>
      <c r="K995">
        <f t="shared" si="92"/>
        <v>-381.7052799999971</v>
      </c>
      <c r="L995">
        <f t="shared" si="93"/>
        <v>-363.8972099999845</v>
      </c>
      <c r="M995">
        <f t="shared" si="94"/>
        <v>17.808070000012606</v>
      </c>
      <c r="N995">
        <f t="shared" si="95"/>
        <v>-0.04893708858062793</v>
      </c>
    </row>
    <row r="996" spans="9:14" ht="12.75">
      <c r="I996">
        <f t="shared" si="96"/>
        <v>9.739999999999837</v>
      </c>
      <c r="J996">
        <f t="shared" si="91"/>
        <v>-97.21599999999921</v>
      </c>
      <c r="K996">
        <f t="shared" si="92"/>
        <v>-382.6774399999971</v>
      </c>
      <c r="L996">
        <f t="shared" si="93"/>
        <v>-364.8512399999845</v>
      </c>
      <c r="M996">
        <f t="shared" si="94"/>
        <v>17.82620000001259</v>
      </c>
      <c r="N996">
        <f t="shared" si="95"/>
        <v>-0.048858817089434445</v>
      </c>
    </row>
    <row r="997" spans="9:14" ht="12.75">
      <c r="I997">
        <f t="shared" si="96"/>
        <v>9.749999999999837</v>
      </c>
      <c r="J997">
        <f t="shared" si="91"/>
        <v>-97.31399999999921</v>
      </c>
      <c r="K997">
        <f t="shared" si="92"/>
        <v>-383.6505799999971</v>
      </c>
      <c r="L997">
        <f t="shared" si="93"/>
        <v>-365.80624999998446</v>
      </c>
      <c r="M997">
        <f t="shared" si="94"/>
        <v>17.844330000012633</v>
      </c>
      <c r="N997">
        <f t="shared" si="95"/>
        <v>-0.048780823181707234</v>
      </c>
    </row>
    <row r="998" spans="9:14" ht="12.75">
      <c r="I998">
        <f t="shared" si="96"/>
        <v>9.759999999999836</v>
      </c>
      <c r="J998">
        <f t="shared" si="91"/>
        <v>-97.41199999999921</v>
      </c>
      <c r="K998">
        <f t="shared" si="92"/>
        <v>-384.62469999999706</v>
      </c>
      <c r="L998">
        <f t="shared" si="93"/>
        <v>-366.76223999998433</v>
      </c>
      <c r="M998">
        <f t="shared" si="94"/>
        <v>17.86246000001273</v>
      </c>
      <c r="N998">
        <f t="shared" si="95"/>
        <v>-0.04870310531425889</v>
      </c>
    </row>
    <row r="999" spans="9:14" ht="12.75">
      <c r="I999">
        <f t="shared" si="96"/>
        <v>9.769999999999836</v>
      </c>
      <c r="J999">
        <f t="shared" si="91"/>
        <v>-97.50999999999921</v>
      </c>
      <c r="K999">
        <f t="shared" si="92"/>
        <v>-385.59979999999706</v>
      </c>
      <c r="L999">
        <f t="shared" si="93"/>
        <v>-367.71920999998434</v>
      </c>
      <c r="M999">
        <f t="shared" si="94"/>
        <v>17.880590000012717</v>
      </c>
      <c r="N999">
        <f t="shared" si="95"/>
        <v>-0.048625661955527096</v>
      </c>
    </row>
    <row r="1000" spans="9:14" ht="12.75">
      <c r="I1000">
        <f t="shared" si="96"/>
        <v>9.779999999999836</v>
      </c>
      <c r="J1000">
        <f t="shared" si="91"/>
        <v>-97.60799999999921</v>
      </c>
      <c r="K1000">
        <f t="shared" si="92"/>
        <v>-386.575879999997</v>
      </c>
      <c r="L1000">
        <f t="shared" si="93"/>
        <v>-368.6771599999843</v>
      </c>
      <c r="M1000">
        <f t="shared" si="94"/>
        <v>17.898720000012702</v>
      </c>
      <c r="N1000">
        <f t="shared" si="95"/>
        <v>-0.04854849158546589</v>
      </c>
    </row>
    <row r="1001" spans="9:14" ht="12.75">
      <c r="I1001">
        <f t="shared" si="96"/>
        <v>9.789999999999836</v>
      </c>
      <c r="J1001">
        <f t="shared" si="91"/>
        <v>-97.70599999999921</v>
      </c>
      <c r="K1001">
        <f t="shared" si="92"/>
        <v>-387.552939999997</v>
      </c>
      <c r="L1001">
        <f t="shared" si="93"/>
        <v>-369.6360899999843</v>
      </c>
      <c r="M1001">
        <f t="shared" si="94"/>
        <v>17.916850000012744</v>
      </c>
      <c r="N1001">
        <f t="shared" si="95"/>
        <v>-0.04847159269543595</v>
      </c>
    </row>
    <row r="1002" spans="9:14" ht="12.75">
      <c r="I1002">
        <f t="shared" si="96"/>
        <v>9.799999999999836</v>
      </c>
      <c r="J1002">
        <f t="shared" si="91"/>
        <v>-97.8039999999992</v>
      </c>
      <c r="K1002">
        <f t="shared" si="92"/>
        <v>-388.530979999997</v>
      </c>
      <c r="L1002">
        <f t="shared" si="93"/>
        <v>-370.59599999998426</v>
      </c>
      <c r="M1002">
        <f t="shared" si="94"/>
        <v>17.93498000001273</v>
      </c>
      <c r="N1002">
        <f t="shared" si="95"/>
        <v>-0.04839496378809672</v>
      </c>
    </row>
    <row r="1003" spans="9:14" ht="12.75">
      <c r="I1003">
        <f t="shared" si="96"/>
        <v>9.809999999999835</v>
      </c>
      <c r="J1003">
        <f t="shared" si="91"/>
        <v>-97.9019999999992</v>
      </c>
      <c r="K1003">
        <f t="shared" si="92"/>
        <v>-389.509999999997</v>
      </c>
      <c r="L1003">
        <f t="shared" si="93"/>
        <v>-371.5568899999842</v>
      </c>
      <c r="M1003">
        <f t="shared" si="94"/>
        <v>17.95311000001277</v>
      </c>
      <c r="N1003">
        <f t="shared" si="95"/>
        <v>-0.048318603377301206</v>
      </c>
    </row>
    <row r="1004" spans="9:14" ht="12.75">
      <c r="I1004">
        <f t="shared" si="96"/>
        <v>9.819999999999835</v>
      </c>
      <c r="J1004">
        <f t="shared" si="91"/>
        <v>-97.9999999999992</v>
      </c>
      <c r="K1004">
        <f t="shared" si="92"/>
        <v>-390.489999999997</v>
      </c>
      <c r="L1004">
        <f t="shared" si="93"/>
        <v>-372.5187599999842</v>
      </c>
      <c r="M1004">
        <f t="shared" si="94"/>
        <v>17.971240000012813</v>
      </c>
      <c r="N1004">
        <f t="shared" si="95"/>
        <v>-0.048242509987989804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400" zoomScaleNormal="400" workbookViewId="0" topLeftCell="A1">
      <selection activeCell="B2" sqref="B2"/>
    </sheetView>
  </sheetViews>
  <sheetFormatPr defaultColWidth="11.00390625" defaultRowHeight="12"/>
  <cols>
    <col min="1" max="1" width="24.875" style="9" bestFit="1" customWidth="1"/>
  </cols>
  <sheetData>
    <row r="1" ht="12.75">
      <c r="A1" s="9" t="s">
        <v>36</v>
      </c>
    </row>
    <row r="2" ht="12.75">
      <c r="A2" s="9" t="s">
        <v>37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22"/>
  <sheetViews>
    <sheetView workbookViewId="0" topLeftCell="A1">
      <selection activeCell="C9" sqref="C9"/>
    </sheetView>
  </sheetViews>
  <sheetFormatPr defaultColWidth="11.00390625" defaultRowHeight="12"/>
  <sheetData>
    <row r="1" spans="2:13" ht="12.75">
      <c r="B1" t="s">
        <v>30</v>
      </c>
      <c r="C1" t="s">
        <v>31</v>
      </c>
      <c r="D1" t="s">
        <v>32</v>
      </c>
      <c r="E1">
        <f>-10+(L1/100)*20</f>
        <v>0.6000000000000014</v>
      </c>
      <c r="F1" t="s">
        <v>33</v>
      </c>
      <c r="G1">
        <f>-10+(M1/100)*20</f>
        <v>-1.8000000000000007</v>
      </c>
      <c r="H1" t="s">
        <v>35</v>
      </c>
      <c r="I1">
        <v>-20</v>
      </c>
      <c r="J1" t="s">
        <v>34</v>
      </c>
      <c r="K1">
        <v>0.5</v>
      </c>
      <c r="L1">
        <v>53</v>
      </c>
      <c r="M1">
        <v>41</v>
      </c>
    </row>
    <row r="2" spans="2:3" ht="12">
      <c r="B2">
        <f>start</f>
        <v>-20</v>
      </c>
      <c r="C2">
        <f aca="true" t="shared" si="0" ref="C2:C33">slope*x+intercept</f>
        <v>-13.80000000000003</v>
      </c>
    </row>
    <row r="3" spans="2:10" ht="12">
      <c r="B3">
        <f>B2+step</f>
        <v>-19.5</v>
      </c>
      <c r="C3">
        <f t="shared" si="0"/>
        <v>-13.500000000000028</v>
      </c>
      <c r="J3" t="s">
        <v>32</v>
      </c>
    </row>
    <row r="4" spans="2:3" ht="12">
      <c r="B4">
        <f aca="true" t="shared" si="1" ref="B4:B41">B3+step</f>
        <v>-19</v>
      </c>
      <c r="C4">
        <f t="shared" si="0"/>
        <v>-13.200000000000028</v>
      </c>
    </row>
    <row r="5" spans="2:3" ht="12.75">
      <c r="B5">
        <f t="shared" si="1"/>
        <v>-18.5</v>
      </c>
      <c r="C5">
        <f t="shared" si="0"/>
        <v>-12.900000000000027</v>
      </c>
    </row>
    <row r="6" spans="2:10" ht="12">
      <c r="B6">
        <f t="shared" si="1"/>
        <v>-18</v>
      </c>
      <c r="C6">
        <f t="shared" si="0"/>
        <v>-12.600000000000026</v>
      </c>
      <c r="J6" t="s">
        <v>33</v>
      </c>
    </row>
    <row r="7" spans="2:3" ht="12">
      <c r="B7">
        <f t="shared" si="1"/>
        <v>-17.5</v>
      </c>
      <c r="C7">
        <f t="shared" si="0"/>
        <v>-12.300000000000026</v>
      </c>
    </row>
    <row r="8" spans="2:3" ht="12.75">
      <c r="B8">
        <f t="shared" si="1"/>
        <v>-17</v>
      </c>
      <c r="C8">
        <f t="shared" si="0"/>
        <v>-12.000000000000025</v>
      </c>
    </row>
    <row r="9" spans="2:3" ht="12.75">
      <c r="B9">
        <f t="shared" si="1"/>
        <v>-16.5</v>
      </c>
      <c r="C9">
        <f t="shared" si="0"/>
        <v>-11.700000000000024</v>
      </c>
    </row>
    <row r="10" spans="2:3" ht="12.75">
      <c r="B10">
        <f t="shared" si="1"/>
        <v>-16</v>
      </c>
      <c r="C10">
        <f t="shared" si="0"/>
        <v>-11.400000000000023</v>
      </c>
    </row>
    <row r="11" spans="2:3" ht="12.75">
      <c r="B11">
        <f t="shared" si="1"/>
        <v>-15.5</v>
      </c>
      <c r="C11">
        <f t="shared" si="0"/>
        <v>-11.100000000000023</v>
      </c>
    </row>
    <row r="12" spans="2:3" ht="12.75">
      <c r="B12">
        <f t="shared" si="1"/>
        <v>-15</v>
      </c>
      <c r="C12">
        <f t="shared" si="0"/>
        <v>-10.800000000000022</v>
      </c>
    </row>
    <row r="13" spans="2:3" ht="12.75">
      <c r="B13">
        <f t="shared" si="1"/>
        <v>-14.5</v>
      </c>
      <c r="C13">
        <f t="shared" si="0"/>
        <v>-10.500000000000021</v>
      </c>
    </row>
    <row r="14" spans="2:3" ht="12.75">
      <c r="B14">
        <f t="shared" si="1"/>
        <v>-14</v>
      </c>
      <c r="C14">
        <f t="shared" si="0"/>
        <v>-10.20000000000002</v>
      </c>
    </row>
    <row r="15" spans="2:3" ht="12.75">
      <c r="B15">
        <f t="shared" si="1"/>
        <v>-13.5</v>
      </c>
      <c r="C15">
        <f t="shared" si="0"/>
        <v>-9.90000000000002</v>
      </c>
    </row>
    <row r="16" spans="2:3" ht="12.75">
      <c r="B16">
        <f t="shared" si="1"/>
        <v>-13</v>
      </c>
      <c r="C16">
        <f t="shared" si="0"/>
        <v>-9.60000000000002</v>
      </c>
    </row>
    <row r="17" spans="2:3" ht="12.75">
      <c r="B17">
        <f t="shared" si="1"/>
        <v>-12.5</v>
      </c>
      <c r="C17">
        <f t="shared" si="0"/>
        <v>-9.300000000000018</v>
      </c>
    </row>
    <row r="18" spans="2:3" ht="12.75">
      <c r="B18">
        <f t="shared" si="1"/>
        <v>-12</v>
      </c>
      <c r="C18">
        <f t="shared" si="0"/>
        <v>-9.000000000000018</v>
      </c>
    </row>
    <row r="19" spans="2:3" ht="12.75">
      <c r="B19">
        <f t="shared" si="1"/>
        <v>-11.5</v>
      </c>
      <c r="C19">
        <f t="shared" si="0"/>
        <v>-8.700000000000017</v>
      </c>
    </row>
    <row r="20" spans="2:3" ht="12.75">
      <c r="B20">
        <f t="shared" si="1"/>
        <v>-11</v>
      </c>
      <c r="C20">
        <f t="shared" si="0"/>
        <v>-8.400000000000016</v>
      </c>
    </row>
    <row r="21" spans="2:3" ht="12.75">
      <c r="B21">
        <f t="shared" si="1"/>
        <v>-10.5</v>
      </c>
      <c r="C21">
        <f t="shared" si="0"/>
        <v>-8.100000000000016</v>
      </c>
    </row>
    <row r="22" spans="2:3" ht="12.75">
      <c r="B22">
        <f t="shared" si="1"/>
        <v>-10</v>
      </c>
      <c r="C22">
        <f t="shared" si="0"/>
        <v>-7.800000000000015</v>
      </c>
    </row>
    <row r="23" spans="2:3" ht="12.75">
      <c r="B23">
        <f t="shared" si="1"/>
        <v>-9.5</v>
      </c>
      <c r="C23">
        <f t="shared" si="0"/>
        <v>-7.500000000000014</v>
      </c>
    </row>
    <row r="24" spans="2:3" ht="12.75">
      <c r="B24">
        <f t="shared" si="1"/>
        <v>-9</v>
      </c>
      <c r="C24">
        <f t="shared" si="0"/>
        <v>-7.2000000000000135</v>
      </c>
    </row>
    <row r="25" spans="2:3" ht="12.75">
      <c r="B25">
        <f t="shared" si="1"/>
        <v>-8.5</v>
      </c>
      <c r="C25">
        <f t="shared" si="0"/>
        <v>-6.900000000000013</v>
      </c>
    </row>
    <row r="26" spans="2:3" ht="12.75">
      <c r="B26">
        <f t="shared" si="1"/>
        <v>-8</v>
      </c>
      <c r="C26">
        <f t="shared" si="0"/>
        <v>-6.600000000000012</v>
      </c>
    </row>
    <row r="27" spans="2:3" ht="12.75">
      <c r="B27">
        <f t="shared" si="1"/>
        <v>-7.5</v>
      </c>
      <c r="C27">
        <f t="shared" si="0"/>
        <v>-6.300000000000011</v>
      </c>
    </row>
    <row r="28" spans="2:3" ht="12.75">
      <c r="B28">
        <f t="shared" si="1"/>
        <v>-7</v>
      </c>
      <c r="C28">
        <f t="shared" si="0"/>
        <v>-6.000000000000011</v>
      </c>
    </row>
    <row r="29" spans="2:3" ht="12.75">
      <c r="B29">
        <f t="shared" si="1"/>
        <v>-6.5</v>
      </c>
      <c r="C29">
        <f t="shared" si="0"/>
        <v>-5.70000000000001</v>
      </c>
    </row>
    <row r="30" spans="2:3" ht="12.75">
      <c r="B30">
        <f t="shared" si="1"/>
        <v>-6</v>
      </c>
      <c r="C30">
        <f t="shared" si="0"/>
        <v>-5.400000000000009</v>
      </c>
    </row>
    <row r="31" spans="2:3" ht="12.75">
      <c r="B31">
        <f t="shared" si="1"/>
        <v>-5.5</v>
      </c>
      <c r="C31">
        <f t="shared" si="0"/>
        <v>-5.1000000000000085</v>
      </c>
    </row>
    <row r="32" spans="2:3" ht="12.75">
      <c r="B32">
        <f t="shared" si="1"/>
        <v>-5</v>
      </c>
      <c r="C32">
        <f t="shared" si="0"/>
        <v>-4.800000000000008</v>
      </c>
    </row>
    <row r="33" spans="2:3" ht="12.75">
      <c r="B33">
        <f t="shared" si="1"/>
        <v>-4.5</v>
      </c>
      <c r="C33">
        <f t="shared" si="0"/>
        <v>-4.500000000000007</v>
      </c>
    </row>
    <row r="34" spans="2:3" ht="12.75">
      <c r="B34">
        <f t="shared" si="1"/>
        <v>-4</v>
      </c>
      <c r="C34">
        <f aca="true" t="shared" si="2" ref="C34:C65">slope*x+intercept</f>
        <v>-4.200000000000006</v>
      </c>
    </row>
    <row r="35" spans="2:3" ht="12.75">
      <c r="B35">
        <f t="shared" si="1"/>
        <v>-3.5</v>
      </c>
      <c r="C35">
        <f t="shared" si="2"/>
        <v>-3.9000000000000057</v>
      </c>
    </row>
    <row r="36" spans="2:3" ht="12.75">
      <c r="B36">
        <f t="shared" si="1"/>
        <v>-3</v>
      </c>
      <c r="C36">
        <f t="shared" si="2"/>
        <v>-3.600000000000005</v>
      </c>
    </row>
    <row r="37" spans="2:3" ht="12.75">
      <c r="B37">
        <f t="shared" si="1"/>
        <v>-2.5</v>
      </c>
      <c r="C37">
        <f t="shared" si="2"/>
        <v>-3.3000000000000043</v>
      </c>
    </row>
    <row r="38" spans="2:3" ht="12.75">
      <c r="B38">
        <f t="shared" si="1"/>
        <v>-2</v>
      </c>
      <c r="C38">
        <f t="shared" si="2"/>
        <v>-3.0000000000000036</v>
      </c>
    </row>
    <row r="39" spans="2:3" ht="12.75">
      <c r="B39">
        <f t="shared" si="1"/>
        <v>-1.5</v>
      </c>
      <c r="C39">
        <f t="shared" si="2"/>
        <v>-2.700000000000003</v>
      </c>
    </row>
    <row r="40" spans="2:3" ht="12.75">
      <c r="B40">
        <f t="shared" si="1"/>
        <v>-1</v>
      </c>
      <c r="C40">
        <f t="shared" si="2"/>
        <v>-2.400000000000002</v>
      </c>
    </row>
    <row r="41" spans="2:3" ht="12.75">
      <c r="B41">
        <f t="shared" si="1"/>
        <v>-0.5</v>
      </c>
      <c r="C41">
        <f t="shared" si="2"/>
        <v>-2.1000000000000014</v>
      </c>
    </row>
    <row r="42" spans="2:3" ht="12.75">
      <c r="B42">
        <f aca="true" t="shared" si="3" ref="B42:B105">B41+step</f>
        <v>0</v>
      </c>
      <c r="C42">
        <f t="shared" si="2"/>
        <v>-1.8000000000000007</v>
      </c>
    </row>
    <row r="43" spans="2:3" ht="12.75">
      <c r="B43">
        <f t="shared" si="3"/>
        <v>0.5</v>
      </c>
      <c r="C43">
        <f t="shared" si="2"/>
        <v>-1.5</v>
      </c>
    </row>
    <row r="44" spans="2:3" ht="12.75">
      <c r="B44">
        <f t="shared" si="3"/>
        <v>1</v>
      </c>
      <c r="C44">
        <f t="shared" si="2"/>
        <v>-1.1999999999999993</v>
      </c>
    </row>
    <row r="45" spans="2:3" ht="12.75">
      <c r="B45">
        <f t="shared" si="3"/>
        <v>1.5</v>
      </c>
      <c r="C45">
        <f t="shared" si="2"/>
        <v>-0.8999999999999986</v>
      </c>
    </row>
    <row r="46" spans="2:3" ht="12.75">
      <c r="B46">
        <f t="shared" si="3"/>
        <v>2</v>
      </c>
      <c r="C46">
        <f t="shared" si="2"/>
        <v>-0.5999999999999979</v>
      </c>
    </row>
    <row r="47" spans="2:3" ht="12.75">
      <c r="B47">
        <f t="shared" si="3"/>
        <v>2.5</v>
      </c>
      <c r="C47">
        <f t="shared" si="2"/>
        <v>-0.29999999999999716</v>
      </c>
    </row>
    <row r="48" spans="2:3" ht="12.75">
      <c r="B48">
        <f t="shared" si="3"/>
        <v>3</v>
      </c>
      <c r="C48">
        <f t="shared" si="2"/>
        <v>3.552713678800501E-15</v>
      </c>
    </row>
    <row r="49" spans="2:3" ht="12.75">
      <c r="B49">
        <f t="shared" si="3"/>
        <v>3.5</v>
      </c>
      <c r="C49">
        <f t="shared" si="2"/>
        <v>0.30000000000000426</v>
      </c>
    </row>
    <row r="50" spans="2:3" ht="12.75">
      <c r="B50">
        <f t="shared" si="3"/>
        <v>4</v>
      </c>
      <c r="C50">
        <f t="shared" si="2"/>
        <v>0.600000000000005</v>
      </c>
    </row>
    <row r="51" spans="2:3" ht="12.75">
      <c r="B51">
        <f t="shared" si="3"/>
        <v>4.5</v>
      </c>
      <c r="C51">
        <f t="shared" si="2"/>
        <v>0.9000000000000057</v>
      </c>
    </row>
    <row r="52" spans="2:3" ht="12.75">
      <c r="B52">
        <f t="shared" si="3"/>
        <v>5</v>
      </c>
      <c r="C52">
        <f t="shared" si="2"/>
        <v>1.2000000000000064</v>
      </c>
    </row>
    <row r="53" spans="2:3" ht="12.75">
      <c r="B53">
        <f t="shared" si="3"/>
        <v>5.5</v>
      </c>
      <c r="C53">
        <f t="shared" si="2"/>
        <v>1.500000000000007</v>
      </c>
    </row>
    <row r="54" spans="2:3" ht="12.75">
      <c r="B54">
        <f t="shared" si="3"/>
        <v>6</v>
      </c>
      <c r="C54">
        <f t="shared" si="2"/>
        <v>1.8000000000000078</v>
      </c>
    </row>
    <row r="55" spans="2:3" ht="12.75">
      <c r="B55">
        <f t="shared" si="3"/>
        <v>6.5</v>
      </c>
      <c r="C55">
        <f t="shared" si="2"/>
        <v>2.1000000000000085</v>
      </c>
    </row>
    <row r="56" spans="2:3" ht="12.75">
      <c r="B56">
        <f t="shared" si="3"/>
        <v>7</v>
      </c>
      <c r="C56">
        <f t="shared" si="2"/>
        <v>2.4000000000000092</v>
      </c>
    </row>
    <row r="57" spans="2:3" ht="12.75">
      <c r="B57">
        <f t="shared" si="3"/>
        <v>7.5</v>
      </c>
      <c r="C57">
        <f t="shared" si="2"/>
        <v>2.70000000000001</v>
      </c>
    </row>
    <row r="58" spans="2:3" ht="12.75">
      <c r="B58">
        <f t="shared" si="3"/>
        <v>8</v>
      </c>
      <c r="C58">
        <f t="shared" si="2"/>
        <v>3.0000000000000107</v>
      </c>
    </row>
    <row r="59" spans="2:3" ht="12.75">
      <c r="B59">
        <f t="shared" si="3"/>
        <v>8.5</v>
      </c>
      <c r="C59">
        <f t="shared" si="2"/>
        <v>3.3000000000000114</v>
      </c>
    </row>
    <row r="60" spans="2:3" ht="12.75">
      <c r="B60">
        <f t="shared" si="3"/>
        <v>9</v>
      </c>
      <c r="C60">
        <f t="shared" si="2"/>
        <v>3.600000000000012</v>
      </c>
    </row>
    <row r="61" spans="2:3" ht="12.75">
      <c r="B61">
        <f t="shared" si="3"/>
        <v>9.5</v>
      </c>
      <c r="C61">
        <f t="shared" si="2"/>
        <v>3.900000000000013</v>
      </c>
    </row>
    <row r="62" spans="2:3" ht="12.75">
      <c r="B62">
        <f t="shared" si="3"/>
        <v>10</v>
      </c>
      <c r="C62">
        <f t="shared" si="2"/>
        <v>4.2000000000000135</v>
      </c>
    </row>
    <row r="63" spans="2:3" ht="12.75">
      <c r="B63">
        <f t="shared" si="3"/>
        <v>10.5</v>
      </c>
      <c r="C63">
        <f t="shared" si="2"/>
        <v>4.500000000000014</v>
      </c>
    </row>
    <row r="64" spans="2:3" ht="12.75">
      <c r="B64">
        <f t="shared" si="3"/>
        <v>11</v>
      </c>
      <c r="C64">
        <f t="shared" si="2"/>
        <v>4.800000000000015</v>
      </c>
    </row>
    <row r="65" spans="2:3" ht="12.75">
      <c r="B65">
        <f t="shared" si="3"/>
        <v>11.5</v>
      </c>
      <c r="C65">
        <f t="shared" si="2"/>
        <v>5.100000000000016</v>
      </c>
    </row>
    <row r="66" spans="2:3" ht="12.75">
      <c r="B66">
        <f t="shared" si="3"/>
        <v>12</v>
      </c>
      <c r="C66">
        <f aca="true" t="shared" si="4" ref="C66:C97">slope*x+intercept</f>
        <v>5.400000000000016</v>
      </c>
    </row>
    <row r="67" spans="2:3" ht="12.75">
      <c r="B67">
        <f t="shared" si="3"/>
        <v>12.5</v>
      </c>
      <c r="C67">
        <f t="shared" si="4"/>
        <v>5.700000000000017</v>
      </c>
    </row>
    <row r="68" spans="2:3" ht="12.75">
      <c r="B68">
        <f t="shared" si="3"/>
        <v>13</v>
      </c>
      <c r="C68">
        <f t="shared" si="4"/>
        <v>6.000000000000018</v>
      </c>
    </row>
    <row r="69" spans="2:3" ht="12.75">
      <c r="B69">
        <f t="shared" si="3"/>
        <v>13.5</v>
      </c>
      <c r="C69">
        <f t="shared" si="4"/>
        <v>6.3000000000000185</v>
      </c>
    </row>
    <row r="70" spans="2:3" ht="12.75">
      <c r="B70">
        <f t="shared" si="3"/>
        <v>14</v>
      </c>
      <c r="C70">
        <f t="shared" si="4"/>
        <v>6.600000000000019</v>
      </c>
    </row>
    <row r="71" spans="2:3" ht="12.75">
      <c r="B71">
        <f t="shared" si="3"/>
        <v>14.5</v>
      </c>
      <c r="C71">
        <f t="shared" si="4"/>
        <v>6.90000000000002</v>
      </c>
    </row>
    <row r="72" spans="2:3" ht="12.75">
      <c r="B72">
        <f t="shared" si="3"/>
        <v>15</v>
      </c>
      <c r="C72">
        <f t="shared" si="4"/>
        <v>7.200000000000021</v>
      </c>
    </row>
    <row r="73" spans="2:3" ht="12.75">
      <c r="B73">
        <f t="shared" si="3"/>
        <v>15.5</v>
      </c>
      <c r="C73">
        <f t="shared" si="4"/>
        <v>7.500000000000021</v>
      </c>
    </row>
    <row r="74" spans="2:3" ht="12.75">
      <c r="B74">
        <f t="shared" si="3"/>
        <v>16</v>
      </c>
      <c r="C74">
        <f t="shared" si="4"/>
        <v>7.800000000000022</v>
      </c>
    </row>
    <row r="75" spans="2:3" ht="12.75">
      <c r="B75">
        <f t="shared" si="3"/>
        <v>16.5</v>
      </c>
      <c r="C75">
        <f t="shared" si="4"/>
        <v>8.100000000000023</v>
      </c>
    </row>
    <row r="76" spans="2:3" ht="12.75">
      <c r="B76">
        <f t="shared" si="3"/>
        <v>17</v>
      </c>
      <c r="C76">
        <f t="shared" si="4"/>
        <v>8.400000000000023</v>
      </c>
    </row>
    <row r="77" spans="2:3" ht="12.75">
      <c r="B77">
        <f t="shared" si="3"/>
        <v>17.5</v>
      </c>
      <c r="C77">
        <f t="shared" si="4"/>
        <v>8.700000000000024</v>
      </c>
    </row>
    <row r="78" spans="2:3" ht="12.75">
      <c r="B78">
        <f t="shared" si="3"/>
        <v>18</v>
      </c>
      <c r="C78">
        <f t="shared" si="4"/>
        <v>9.000000000000025</v>
      </c>
    </row>
    <row r="79" spans="2:3" ht="12.75">
      <c r="B79">
        <f t="shared" si="3"/>
        <v>18.5</v>
      </c>
      <c r="C79">
        <f t="shared" si="4"/>
        <v>9.300000000000026</v>
      </c>
    </row>
    <row r="80" spans="2:3" ht="12.75">
      <c r="B80">
        <f t="shared" si="3"/>
        <v>19</v>
      </c>
      <c r="C80">
        <f t="shared" si="4"/>
        <v>9.600000000000026</v>
      </c>
    </row>
    <row r="81" spans="2:3" ht="12.75">
      <c r="B81">
        <f t="shared" si="3"/>
        <v>19.5</v>
      </c>
      <c r="C81">
        <f t="shared" si="4"/>
        <v>9.900000000000027</v>
      </c>
    </row>
    <row r="82" spans="2:3" ht="12.75">
      <c r="B82">
        <f t="shared" si="3"/>
        <v>20</v>
      </c>
      <c r="C82">
        <f t="shared" si="4"/>
        <v>10.200000000000028</v>
      </c>
    </row>
    <row r="83" spans="2:3" ht="12.75">
      <c r="B83">
        <f t="shared" si="3"/>
        <v>20.5</v>
      </c>
      <c r="C83">
        <f t="shared" si="4"/>
        <v>10.500000000000028</v>
      </c>
    </row>
    <row r="84" spans="2:3" ht="12.75">
      <c r="B84">
        <f t="shared" si="3"/>
        <v>21</v>
      </c>
      <c r="C84">
        <f t="shared" si="4"/>
        <v>10.80000000000003</v>
      </c>
    </row>
    <row r="85" spans="2:3" ht="12.75">
      <c r="B85">
        <f t="shared" si="3"/>
        <v>21.5</v>
      </c>
      <c r="C85">
        <f t="shared" si="4"/>
        <v>11.10000000000003</v>
      </c>
    </row>
    <row r="86" spans="2:3" ht="12.75">
      <c r="B86">
        <f t="shared" si="3"/>
        <v>22</v>
      </c>
      <c r="C86">
        <f t="shared" si="4"/>
        <v>11.40000000000003</v>
      </c>
    </row>
    <row r="87" spans="2:3" ht="12.75">
      <c r="B87">
        <f t="shared" si="3"/>
        <v>22.5</v>
      </c>
      <c r="C87">
        <f t="shared" si="4"/>
        <v>11.700000000000031</v>
      </c>
    </row>
    <row r="88" spans="2:3" ht="12.75">
      <c r="B88">
        <f t="shared" si="3"/>
        <v>23</v>
      </c>
      <c r="C88">
        <f t="shared" si="4"/>
        <v>12.000000000000032</v>
      </c>
    </row>
    <row r="89" spans="2:3" ht="12.75">
      <c r="B89">
        <f t="shared" si="3"/>
        <v>23.5</v>
      </c>
      <c r="C89">
        <f t="shared" si="4"/>
        <v>12.300000000000033</v>
      </c>
    </row>
    <row r="90" spans="2:3" ht="12.75">
      <c r="B90">
        <f t="shared" si="3"/>
        <v>24</v>
      </c>
      <c r="C90">
        <f t="shared" si="4"/>
        <v>12.600000000000033</v>
      </c>
    </row>
    <row r="91" spans="2:3" ht="12.75">
      <c r="B91">
        <f t="shared" si="3"/>
        <v>24.5</v>
      </c>
      <c r="C91">
        <f t="shared" si="4"/>
        <v>12.900000000000034</v>
      </c>
    </row>
    <row r="92" spans="2:3" ht="12.75">
      <c r="B92">
        <f t="shared" si="3"/>
        <v>25</v>
      </c>
      <c r="C92">
        <f t="shared" si="4"/>
        <v>13.200000000000035</v>
      </c>
    </row>
    <row r="93" spans="2:3" ht="12.75">
      <c r="B93">
        <f t="shared" si="3"/>
        <v>25.5</v>
      </c>
      <c r="C93">
        <f t="shared" si="4"/>
        <v>13.500000000000036</v>
      </c>
    </row>
    <row r="94" spans="2:3" ht="12.75">
      <c r="B94">
        <f t="shared" si="3"/>
        <v>26</v>
      </c>
      <c r="C94">
        <f t="shared" si="4"/>
        <v>13.800000000000036</v>
      </c>
    </row>
    <row r="95" spans="2:3" ht="12.75">
      <c r="B95">
        <f t="shared" si="3"/>
        <v>26.5</v>
      </c>
      <c r="C95">
        <f t="shared" si="4"/>
        <v>14.100000000000037</v>
      </c>
    </row>
    <row r="96" spans="2:3" ht="12.75">
      <c r="B96">
        <f t="shared" si="3"/>
        <v>27</v>
      </c>
      <c r="C96">
        <f t="shared" si="4"/>
        <v>14.400000000000038</v>
      </c>
    </row>
    <row r="97" spans="2:3" ht="12.75">
      <c r="B97">
        <f t="shared" si="3"/>
        <v>27.5</v>
      </c>
      <c r="C97">
        <f t="shared" si="4"/>
        <v>14.700000000000038</v>
      </c>
    </row>
    <row r="98" spans="2:3" ht="12.75">
      <c r="B98">
        <f t="shared" si="3"/>
        <v>28</v>
      </c>
      <c r="C98">
        <f aca="true" t="shared" si="5" ref="C98:C122">slope*x+intercept</f>
        <v>15.000000000000039</v>
      </c>
    </row>
    <row r="99" spans="2:3" ht="12.75">
      <c r="B99">
        <f t="shared" si="3"/>
        <v>28.5</v>
      </c>
      <c r="C99">
        <f t="shared" si="5"/>
        <v>15.30000000000004</v>
      </c>
    </row>
    <row r="100" spans="2:3" ht="12.75">
      <c r="B100">
        <f t="shared" si="3"/>
        <v>29</v>
      </c>
      <c r="C100">
        <f t="shared" si="5"/>
        <v>15.60000000000004</v>
      </c>
    </row>
    <row r="101" spans="2:3" ht="12.75">
      <c r="B101">
        <f t="shared" si="3"/>
        <v>29.5</v>
      </c>
      <c r="C101">
        <f t="shared" si="5"/>
        <v>15.900000000000041</v>
      </c>
    </row>
    <row r="102" spans="2:3" ht="12.75">
      <c r="B102">
        <f t="shared" si="3"/>
        <v>30</v>
      </c>
      <c r="C102">
        <f t="shared" si="5"/>
        <v>16.200000000000042</v>
      </c>
    </row>
    <row r="103" spans="2:3" ht="12.75">
      <c r="B103">
        <f t="shared" si="3"/>
        <v>30.5</v>
      </c>
      <c r="C103">
        <f t="shared" si="5"/>
        <v>16.500000000000043</v>
      </c>
    </row>
    <row r="104" spans="2:3" ht="12.75">
      <c r="B104">
        <f t="shared" si="3"/>
        <v>31</v>
      </c>
      <c r="C104">
        <f t="shared" si="5"/>
        <v>16.800000000000043</v>
      </c>
    </row>
    <row r="105" spans="2:3" ht="12.75">
      <c r="B105">
        <f t="shared" si="3"/>
        <v>31.5</v>
      </c>
      <c r="C105">
        <f t="shared" si="5"/>
        <v>17.100000000000044</v>
      </c>
    </row>
    <row r="106" spans="2:3" ht="12.75">
      <c r="B106">
        <f aca="true" t="shared" si="6" ref="B106:B122">B105+step</f>
        <v>32</v>
      </c>
      <c r="C106">
        <f t="shared" si="5"/>
        <v>17.400000000000045</v>
      </c>
    </row>
    <row r="107" spans="2:3" ht="12.75">
      <c r="B107">
        <f t="shared" si="6"/>
        <v>32.5</v>
      </c>
      <c r="C107">
        <f t="shared" si="5"/>
        <v>17.700000000000045</v>
      </c>
    </row>
    <row r="108" spans="2:3" ht="12.75">
      <c r="B108">
        <f t="shared" si="6"/>
        <v>33</v>
      </c>
      <c r="C108">
        <f t="shared" si="5"/>
        <v>18.000000000000046</v>
      </c>
    </row>
    <row r="109" spans="2:3" ht="12.75">
      <c r="B109">
        <f t="shared" si="6"/>
        <v>33.5</v>
      </c>
      <c r="C109">
        <f t="shared" si="5"/>
        <v>18.300000000000047</v>
      </c>
    </row>
    <row r="110" spans="2:3" ht="12.75">
      <c r="B110">
        <f t="shared" si="6"/>
        <v>34</v>
      </c>
      <c r="C110">
        <f t="shared" si="5"/>
        <v>18.600000000000048</v>
      </c>
    </row>
    <row r="111" spans="2:3" ht="12.75">
      <c r="B111">
        <f t="shared" si="6"/>
        <v>34.5</v>
      </c>
      <c r="C111">
        <f t="shared" si="5"/>
        <v>18.90000000000005</v>
      </c>
    </row>
    <row r="112" spans="2:3" ht="12.75">
      <c r="B112">
        <f t="shared" si="6"/>
        <v>35</v>
      </c>
      <c r="C112">
        <f t="shared" si="5"/>
        <v>19.20000000000005</v>
      </c>
    </row>
    <row r="113" spans="2:3" ht="12.75">
      <c r="B113">
        <f t="shared" si="6"/>
        <v>35.5</v>
      </c>
      <c r="C113">
        <f t="shared" si="5"/>
        <v>19.50000000000005</v>
      </c>
    </row>
    <row r="114" spans="2:3" ht="12.75">
      <c r="B114">
        <f t="shared" si="6"/>
        <v>36</v>
      </c>
      <c r="C114">
        <f t="shared" si="5"/>
        <v>19.80000000000005</v>
      </c>
    </row>
    <row r="115" spans="2:3" ht="12.75">
      <c r="B115">
        <f t="shared" si="6"/>
        <v>36.5</v>
      </c>
      <c r="C115">
        <f t="shared" si="5"/>
        <v>20.10000000000005</v>
      </c>
    </row>
    <row r="116" spans="2:3" ht="12.75">
      <c r="B116">
        <f t="shared" si="6"/>
        <v>37</v>
      </c>
      <c r="C116">
        <f t="shared" si="5"/>
        <v>20.400000000000052</v>
      </c>
    </row>
    <row r="117" spans="2:3" ht="12.75">
      <c r="B117">
        <f t="shared" si="6"/>
        <v>37.5</v>
      </c>
      <c r="C117">
        <f t="shared" si="5"/>
        <v>20.700000000000053</v>
      </c>
    </row>
    <row r="118" spans="2:3" ht="12.75">
      <c r="B118">
        <f t="shared" si="6"/>
        <v>38</v>
      </c>
      <c r="C118">
        <f t="shared" si="5"/>
        <v>21.000000000000053</v>
      </c>
    </row>
    <row r="119" spans="2:3" ht="12.75">
      <c r="B119">
        <f t="shared" si="6"/>
        <v>38.5</v>
      </c>
      <c r="C119">
        <f t="shared" si="5"/>
        <v>21.300000000000054</v>
      </c>
    </row>
    <row r="120" spans="2:3" ht="12.75">
      <c r="B120">
        <f t="shared" si="6"/>
        <v>39</v>
      </c>
      <c r="C120">
        <f t="shared" si="5"/>
        <v>21.600000000000055</v>
      </c>
    </row>
    <row r="121" spans="2:3" ht="12.75">
      <c r="B121">
        <f t="shared" si="6"/>
        <v>39.5</v>
      </c>
      <c r="C121">
        <f t="shared" si="5"/>
        <v>21.900000000000055</v>
      </c>
    </row>
    <row r="122" spans="2:3" ht="12.75">
      <c r="B122">
        <f t="shared" si="6"/>
        <v>40</v>
      </c>
      <c r="C122">
        <f t="shared" si="5"/>
        <v>22.200000000000056</v>
      </c>
    </row>
  </sheetData>
  <sheetProtection/>
  <printOptions/>
  <pageMargins left="0.75" right="0.75" top="1" bottom="1" header="0.5" footer="0.5"/>
  <pageSetup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Shodor Education Foundation,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Panoff</dc:creator>
  <cp:keywords/>
  <dc:description/>
  <cp:lastModifiedBy>Robert Michael Panoff</cp:lastModifiedBy>
  <dcterms:created xsi:type="dcterms:W3CDTF">2001-09-05T01:47:53Z</dcterms:created>
  <dcterms:modified xsi:type="dcterms:W3CDTF">2015-07-11T15:27:33Z</dcterms:modified>
  <cp:category/>
  <cp:version/>
  <cp:contentType/>
  <cp:contentStatus/>
</cp:coreProperties>
</file>